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westfieldparishcouncil.sharepoint.com/sites/SharedDocuments/Shared Documents/FINANCE/Fixed Assets/2023-24/"/>
    </mc:Choice>
  </mc:AlternateContent>
  <xr:revisionPtr revIDLastSave="15" documentId="8_{28FE540C-4910-4ADE-B33C-C8C21C3A9273}" xr6:coauthVersionLast="47" xr6:coauthVersionMax="47" xr10:uidLastSave="{AD317EF9-47EC-4C01-99C0-BFE146752EFB}"/>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Sheet1!$A$1:$E$156</definedName>
  </definedNames>
  <calcPr calcId="191029"/>
  <extLst>
    <ext uri="GoogleSheetsCustomDataVersion1">
      <go:sheetsCustomData xmlns:go="http://customooxmlschemas.google.com/" r:id="rId7" roundtripDataSignature="AMtx7mhb/L98ABj42n4YzBrVDSxSgaJxpg=="/>
    </ext>
  </extLst>
</workbook>
</file>

<file path=xl/calcChain.xml><?xml version="1.0" encoding="utf-8"?>
<calcChain xmlns="http://schemas.openxmlformats.org/spreadsheetml/2006/main">
  <c r="B126" i="1" l="1"/>
  <c r="B16" i="1"/>
  <c r="B39" i="1" l="1"/>
  <c r="B79" i="1" l="1"/>
  <c r="B70" i="1"/>
  <c r="B63" i="1"/>
  <c r="B28" i="1"/>
  <c r="B148" i="1"/>
  <c r="B45" i="1"/>
  <c r="B54" i="1" s="1"/>
  <c r="C150" i="1"/>
  <c r="B4" i="2"/>
  <c r="B3" i="2"/>
  <c r="B2" i="2"/>
  <c r="B156" i="1"/>
  <c r="B97" i="1"/>
  <c r="B127" i="1" s="1"/>
  <c r="P16" i="1"/>
  <c r="O16" i="1"/>
  <c r="N16" i="1"/>
  <c r="N150" i="1" s="1"/>
  <c r="M16" i="1"/>
  <c r="B80" i="1" l="1"/>
  <c r="B1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22" authorId="0" shapeId="0" xr:uid="{00000000-0006-0000-0000-000001000000}">
      <text>
        <r>
          <rPr>
            <sz val="11"/>
            <color theme="1"/>
            <rFont val="Arial"/>
            <family val="2"/>
          </rPr>
          <t>======
ID#AAAAJeP_3Ic
Estimated values    (2020-04-28 15:01:52)
Photocopier £2454 (based on Ricoh quote 2017)
3 x Filing cabinets (£100) £300
Cupboards £240 + £160
4 x desks (£190) £760
3 x pedestals (£189) £267
Acer laptop £636
Camera £100
TOTAL £4917
Computer equipment £936 (based on Apollo quote of 2014)
Telephones £371 (based on Apollo quote of 2014)
Cabling work £516 (based on Apollo quote of 2014)
TOTAL equipment plus 5% increase since 2014 £1914
Remainder of insurance cover for sundry stationary £1363</t>
        </r>
      </text>
    </comment>
    <comment ref="N62" authorId="0" shapeId="0" xr:uid="{00000000-0006-0000-0000-000005000000}">
      <text>
        <r>
          <rPr>
            <sz val="11"/>
            <color theme="1"/>
            <rFont val="Arial"/>
            <family val="2"/>
          </rPr>
          <t>======
ID#AAAAJeP_3IM
User    (2020-04-28 15:01:52)
includes 24 lights on lampposts</t>
        </r>
      </text>
    </comment>
    <comment ref="O62" authorId="0" shapeId="0" xr:uid="{00000000-0006-0000-0000-000007000000}">
      <text>
        <r>
          <rPr>
            <sz val="11"/>
            <color theme="1"/>
            <rFont val="Arial"/>
            <family val="2"/>
          </rPr>
          <t>======
ID#AAAAJeP_3IE
User    (2020-04-28 15:01:52)
includes 12 lights on lampposts</t>
        </r>
      </text>
    </comment>
    <comment ref="K69" authorId="0" shapeId="0" xr:uid="{00000000-0006-0000-0000-000004000000}">
      <text>
        <r>
          <rPr>
            <sz val="11"/>
            <color theme="1"/>
            <rFont val="Arial"/>
            <family val="2"/>
          </rPr>
          <t>======
ID#AAAAJeP_3IQ
User    (2020-04-28 15:01:52)
3 large gritters at 2016 price = £2958
Plus small gritter £250.
Total £3208
However, not all gritters are currently used so no need to increase cover at the moment.</t>
        </r>
      </text>
    </comment>
    <comment ref="L69" authorId="0" shapeId="0" xr:uid="{00000000-0006-0000-0000-000006000000}">
      <text>
        <r>
          <rPr>
            <sz val="11"/>
            <color theme="1"/>
            <rFont val="Arial"/>
            <family val="2"/>
          </rPr>
          <t>======
ID#AAAAJeP_3II
User    (2020-04-28 15:01:52)
3 large gritters at 2016 price = £2958
Plus small gritter £250.
Total £3208
However, not all gritters are currently used so no need to increase cover at the moment.</t>
        </r>
      </text>
    </comment>
    <comment ref="L94" authorId="0" shapeId="0" xr:uid="{00000000-0006-0000-0000-000002000000}">
      <text>
        <r>
          <rPr>
            <sz val="11"/>
            <color theme="1"/>
            <rFont val="Arial"/>
            <family val="2"/>
          </rPr>
          <t>======
ID#AAAAJeP_3IY
User    (2020-04-28 15:01:52)
This is the fence at Beech Terrace end.
Compare to cost of new fence at Norton Hill - rough estimate is £8K.  
Plus wooden fence at car park end of WH</t>
        </r>
      </text>
    </comment>
    <comment ref="L138" authorId="0" shapeId="0" xr:uid="{00000000-0006-0000-0000-000003000000}">
      <text>
        <r>
          <rPr>
            <sz val="11"/>
            <color theme="1"/>
            <rFont val="Arial"/>
            <family val="2"/>
          </rPr>
          <t>======
ID#AAAAJeP_3IU
User    (2020-04-28 15:01:52)
sum insured is for the cost of 4 x defibrillators at the current price</t>
        </r>
      </text>
    </comment>
  </commentList>
  <extLst>
    <ext xmlns:r="http://schemas.openxmlformats.org/officeDocument/2006/relationships" uri="GoogleSheetsCustomDataVersion1">
      <go:sheetsCustomData xmlns:go="http://customooxmlschemas.google.com/" r:id="rId1" roundtripDataSignature="AMtx7miUnC3MyS53v3ireXAdjNc9dbKxeA=="/>
    </ext>
  </extLst>
</comments>
</file>

<file path=xl/sharedStrings.xml><?xml version="1.0" encoding="utf-8"?>
<sst xmlns="http://schemas.openxmlformats.org/spreadsheetml/2006/main" count="456" uniqueCount="328">
  <si>
    <t>WESTFIELD PARISH COUNCIL FIXED ASSET REGISTER</t>
  </si>
  <si>
    <t>NOTES</t>
  </si>
  <si>
    <t>Verification of assets</t>
  </si>
  <si>
    <t>Insurance value 2021/22</t>
  </si>
  <si>
    <t>Insurance value 2020/21</t>
  </si>
  <si>
    <t>Insurance value 2019/20</t>
  </si>
  <si>
    <t>Insurance value 2018/19</t>
  </si>
  <si>
    <t>Insurance value 2017/18</t>
  </si>
  <si>
    <t>Insurance value 2016/7</t>
  </si>
  <si>
    <t>Insurance value 2015/16</t>
  </si>
  <si>
    <t>Insurance Value 2014/15</t>
  </si>
  <si>
    <t>£</t>
  </si>
  <si>
    <r>
      <rPr>
        <i/>
        <sz val="10"/>
        <color theme="1"/>
        <rFont val="Arial"/>
        <family val="2"/>
      </rPr>
      <t xml:space="preserve">check completed </t>
    </r>
    <r>
      <rPr>
        <i/>
        <sz val="10"/>
        <color theme="1"/>
        <rFont val="Arial"/>
        <family val="2"/>
      </rPr>
      <t>07/03/2019</t>
    </r>
  </si>
  <si>
    <t>check completed 25.07.2018</t>
  </si>
  <si>
    <t>check completed 20.06.2017</t>
  </si>
  <si>
    <t>Value</t>
  </si>
  <si>
    <t xml:space="preserve">  Value</t>
  </si>
  <si>
    <t>Freehold Land and Buildings</t>
  </si>
  <si>
    <t>Pavilion and garage – Norton Hill</t>
  </si>
  <si>
    <t>Reinstatement cost assessment obtained May 2018 - Re-build cost = £250,000  - insurance cover increased June 2018</t>
  </si>
  <si>
    <t>257,500
(plus £1812.49 for contents)</t>
  </si>
  <si>
    <t>Norwest Bowls Club</t>
  </si>
  <si>
    <t>Reinstatement cost assessment obtained May 2018 Re-build cost = £450,000  - insurance cover increased June 2018</t>
  </si>
  <si>
    <t>Waterford Park Allotments</t>
  </si>
  <si>
    <t>Land leased from B&amp;NES.  Repairing lease.  Peppercorn rent.</t>
  </si>
  <si>
    <t>Overseen by WAGS with whom the Parish Council has a good working relationship.</t>
  </si>
  <si>
    <t>Public Liability: £10,000,000 - no contents cover</t>
  </si>
  <si>
    <t>covered under Public Liability only - no contents cover</t>
  </si>
  <si>
    <t>Larch Court Allotments</t>
  </si>
  <si>
    <t>Purchased from Persimmon in February 2019 (£1500).  Land owned by Parish Council but managed and maintained by WAGS.</t>
  </si>
  <si>
    <t>n/a</t>
  </si>
  <si>
    <t>Section of Waterside Valley</t>
  </si>
  <si>
    <t>Purchase completed 23.07.21</t>
  </si>
  <si>
    <t>informed the insurance 21/07/21  however, they confirmed that they don't need to put anything on the policy as there are no assets on the land.
Public Liability £10,000,000 covers ALL land owned / maintained by the Parish Council.</t>
  </si>
  <si>
    <t>FREEHOLD LAND AND BUILDINGS TOTAL</t>
  </si>
  <si>
    <t>Vehicles and Equipment</t>
  </si>
  <si>
    <t>Office Furniture &amp; Equipment</t>
  </si>
  <si>
    <t>Computer equipment, phones, shredder</t>
  </si>
  <si>
    <t>Inherited from start of PC</t>
  </si>
  <si>
    <t xml:space="preserve">Office frequently weekly. </t>
  </si>
  <si>
    <r>
      <rPr>
        <sz val="12"/>
        <color theme="1"/>
        <rFont val="Arial"/>
        <family val="2"/>
      </rPr>
      <t>£108,000 "</t>
    </r>
    <r>
      <rPr>
        <i/>
        <sz val="12"/>
        <color theme="1"/>
        <rFont val="Arial"/>
        <family val="2"/>
      </rPr>
      <t>Contents</t>
    </r>
    <r>
      <rPr>
        <sz val="12"/>
        <color theme="1"/>
        <rFont val="Arial"/>
        <family val="2"/>
      </rPr>
      <t>"</t>
    </r>
  </si>
  <si>
    <r>
      <rPr>
        <sz val="11"/>
        <color rgb="FF000000"/>
        <rFont val="Arial"/>
        <family val="2"/>
      </rPr>
      <t xml:space="preserve">£108,000
</t>
    </r>
    <r>
      <rPr>
        <i/>
        <sz val="11"/>
        <color rgb="FF000000"/>
        <rFont val="Arial"/>
        <family val="2"/>
      </rPr>
      <t>"Contents"</t>
    </r>
  </si>
  <si>
    <t>8438.7
"Contents of The Oval Office"</t>
  </si>
  <si>
    <r>
      <rPr>
        <i/>
        <sz val="12"/>
        <color theme="1"/>
        <rFont val="Arial"/>
        <family val="2"/>
      </rPr>
      <t>"Contents of Oval Office"</t>
    </r>
    <r>
      <rPr>
        <sz val="12"/>
        <color theme="1"/>
        <rFont val="Arial"/>
        <family val="2"/>
      </rPr>
      <t xml:space="preserve"> 7345.06
</t>
    </r>
    <r>
      <rPr>
        <i/>
        <sz val="10"/>
        <color theme="1"/>
        <rFont val="Arial"/>
        <family val="2"/>
      </rPr>
      <t>and</t>
    </r>
    <r>
      <rPr>
        <sz val="12"/>
        <color theme="1"/>
        <rFont val="Arial"/>
        <family val="2"/>
      </rPr>
      <t xml:space="preserve"> 635.67</t>
    </r>
    <r>
      <rPr>
        <i/>
        <sz val="10"/>
        <color theme="1"/>
        <rFont val="Arial"/>
        <family val="2"/>
      </rPr>
      <t xml:space="preserve"> for Acer laptop
and </t>
    </r>
    <r>
      <rPr>
        <sz val="12"/>
        <color theme="1"/>
        <rFont val="Arial"/>
        <family val="2"/>
      </rPr>
      <t>212.18</t>
    </r>
    <r>
      <rPr>
        <i/>
        <sz val="10"/>
        <color theme="1"/>
        <rFont val="Arial"/>
        <family val="2"/>
      </rPr>
      <t xml:space="preserve"> for wireless router</t>
    </r>
  </si>
  <si>
    <r>
      <rPr>
        <sz val="12"/>
        <color theme="1"/>
        <rFont val="Arial"/>
        <family val="2"/>
      </rPr>
      <t xml:space="preserve">7131.13
</t>
    </r>
    <r>
      <rPr>
        <i/>
        <sz val="10"/>
        <color theme="1"/>
        <rFont val="Arial"/>
        <family val="2"/>
      </rPr>
      <t>and</t>
    </r>
    <r>
      <rPr>
        <sz val="12"/>
        <color theme="1"/>
        <rFont val="Arial"/>
        <family val="2"/>
      </rPr>
      <t xml:space="preserve"> 617.16</t>
    </r>
    <r>
      <rPr>
        <i/>
        <sz val="10"/>
        <color theme="1"/>
        <rFont val="Arial"/>
        <family val="2"/>
      </rPr>
      <t xml:space="preserve"> for Acer laptop
and </t>
    </r>
    <r>
      <rPr>
        <sz val="12"/>
        <color theme="1"/>
        <rFont val="Arial"/>
        <family val="2"/>
      </rPr>
      <t>206</t>
    </r>
    <r>
      <rPr>
        <i/>
        <sz val="10"/>
        <color theme="1"/>
        <rFont val="Arial"/>
        <family val="2"/>
      </rPr>
      <t xml:space="preserve"> for wireless router</t>
    </r>
  </si>
  <si>
    <r>
      <rPr>
        <sz val="12"/>
        <color theme="1"/>
        <rFont val="Arial"/>
        <family val="2"/>
      </rPr>
      <t>7060.52
+ 611.05</t>
    </r>
    <r>
      <rPr>
        <i/>
        <sz val="10"/>
        <color theme="1"/>
        <rFont val="Arial"/>
        <family val="2"/>
      </rPr>
      <t xml:space="preserve"> for ACER laptop</t>
    </r>
  </si>
  <si>
    <t>Acer TM257 Intel Core i5 laptop (£605.70) Nov 2015 - this replaced two old laptops</t>
  </si>
  <si>
    <t>used for meetings</t>
  </si>
  <si>
    <t>Wireless router</t>
  </si>
  <si>
    <t>Wireless router  added Dec 2016</t>
  </si>
  <si>
    <t>Internet used regularly - issues reported to Apollo Technology</t>
  </si>
  <si>
    <t>Photocopier</t>
  </si>
  <si>
    <t>Nov 2017 - new photocopier - old one disposed of but don't own new one</t>
  </si>
  <si>
    <t>Photocopier used daily.</t>
  </si>
  <si>
    <t>Play Equipment – Norton Hill</t>
  </si>
  <si>
    <t>Play Equipment inherited at the start of the PC</t>
  </si>
  <si>
    <t>NRTC cost price (£30,000 on insurance schedule)</t>
  </si>
  <si>
    <t>Play equipment checked weekly by Greensward</t>
  </si>
  <si>
    <t>£314,259
"playground equipment"</t>
  </si>
  <si>
    <r>
      <rPr>
        <sz val="11"/>
        <color rgb="FF000000"/>
        <rFont val="Arial"/>
        <family val="2"/>
      </rPr>
      <t xml:space="preserve">£274,068
</t>
    </r>
    <r>
      <rPr>
        <i/>
        <sz val="11"/>
        <color rgb="FF000000"/>
        <rFont val="Arial"/>
        <family val="2"/>
      </rPr>
      <t>"playground equipment"</t>
    </r>
  </si>
  <si>
    <r>
      <rPr>
        <sz val="12"/>
        <color theme="1"/>
        <rFont val="Arial"/>
        <family val="2"/>
      </rPr>
      <t xml:space="preserve">228,390.69
</t>
    </r>
    <r>
      <rPr>
        <i/>
        <sz val="10"/>
        <color theme="1"/>
        <rFont val="Arial"/>
        <family val="2"/>
      </rPr>
      <t>"Various play equipment"</t>
    </r>
  </si>
  <si>
    <r>
      <rPr>
        <i/>
        <sz val="10"/>
        <color theme="1"/>
        <rFont val="Arial"/>
        <family val="2"/>
      </rPr>
      <t xml:space="preserve">"Various Playground Equipment" </t>
    </r>
    <r>
      <rPr>
        <sz val="12"/>
        <color theme="1"/>
        <rFont val="Arial"/>
        <family val="2"/>
      </rPr>
      <t>215999.70</t>
    </r>
  </si>
  <si>
    <r>
      <rPr>
        <i/>
        <sz val="10"/>
        <color theme="1"/>
        <rFont val="Arial"/>
        <family val="2"/>
      </rPr>
      <t xml:space="preserve">"Various Playground Equipments" </t>
    </r>
    <r>
      <rPr>
        <sz val="12"/>
        <color theme="1"/>
        <rFont val="Arial"/>
        <family val="2"/>
      </rPr>
      <t>209,708.45</t>
    </r>
  </si>
  <si>
    <r>
      <rPr>
        <i/>
        <sz val="10"/>
        <color theme="1"/>
        <rFont val="Arial"/>
        <family val="2"/>
      </rPr>
      <t>"NH Play Equip &amp; surfaces"</t>
    </r>
    <r>
      <rPr>
        <sz val="12"/>
        <color theme="1"/>
        <rFont val="Arial"/>
        <family val="2"/>
      </rPr>
      <t xml:space="preserve"> 93,775.76</t>
    </r>
  </si>
  <si>
    <r>
      <rPr>
        <i/>
        <sz val="10"/>
        <color theme="1"/>
        <rFont val="Arial"/>
        <family val="2"/>
      </rPr>
      <t xml:space="preserve">"and surfaces" </t>
    </r>
    <r>
      <rPr>
        <sz val="12"/>
        <color theme="1"/>
        <rFont val="Arial"/>
        <family val="2"/>
      </rPr>
      <t>92847</t>
    </r>
  </si>
  <si>
    <r>
      <rPr>
        <i/>
        <sz val="10"/>
        <color theme="1"/>
        <rFont val="Arial"/>
        <family val="2"/>
      </rPr>
      <t xml:space="preserve">"and surfaces" </t>
    </r>
    <r>
      <rPr>
        <sz val="12"/>
        <color theme="1"/>
        <rFont val="Arial"/>
        <family val="2"/>
      </rPr>
      <t>90143</t>
    </r>
  </si>
  <si>
    <t>Duck Springer</t>
  </si>
  <si>
    <t>Duck springer April 2013 (902)</t>
  </si>
  <si>
    <t>Birds nest seat and multi play</t>
  </si>
  <si>
    <t>purchased April 2014
surface under birds nest swing replaced Nov 2018 - no change in value as it replaced old surface</t>
  </si>
  <si>
    <t>Table tennis table at Norton Hill</t>
  </si>
  <si>
    <t>Purchased May 2014</t>
  </si>
  <si>
    <r>
      <rPr>
        <sz val="11"/>
        <color rgb="FF000000"/>
        <rFont val="Arial"/>
        <family val="2"/>
      </rPr>
      <t xml:space="preserve">£36,000
</t>
    </r>
    <r>
      <rPr>
        <i/>
        <sz val="11"/>
        <color rgb="FF000000"/>
        <rFont val="Arial"/>
        <family val="2"/>
      </rPr>
      <t>"Sport equipment"</t>
    </r>
  </si>
  <si>
    <t>Goal posts at Norton Hill</t>
  </si>
  <si>
    <t>Purchased June 2014</t>
  </si>
  <si>
    <t>Purchased February 2022</t>
  </si>
  <si>
    <t>£314,259 "playground equipment"</t>
  </si>
  <si>
    <t>Play Equipment – Westhill</t>
  </si>
  <si>
    <t>Westhill Play Equipment (Pathfinder loan)</t>
  </si>
  <si>
    <r>
      <rPr>
        <sz val="11"/>
        <color rgb="FF000000"/>
        <rFont val="Calibri"/>
        <family val="2"/>
      </rPr>
      <t xml:space="preserve">£50,000 BMX Track
£21,231 junior multi-play, swings, grass mounds, balance beams, benches, bins, trees
Multiplay fort removed December 2018 - estimated at £10,000 disposal value - but no monrtary value received.  New fort/multi-play purchased 2019 (see below)
</t>
    </r>
    <r>
      <rPr>
        <sz val="11"/>
        <color rgb="FF000000"/>
        <rFont val="Calibri"/>
        <family val="2"/>
      </rPr>
      <t>Basket swing vamdalised and removed in Aug 2020 - cost of £596 to remove)</t>
    </r>
  </si>
  <si>
    <r>
      <rPr>
        <i/>
        <sz val="10"/>
        <color theme="1"/>
        <rFont val="Arial"/>
        <family val="2"/>
      </rPr>
      <t>"Various Playground Equipments"</t>
    </r>
    <r>
      <rPr>
        <sz val="12"/>
        <color theme="1"/>
        <rFont val="Arial"/>
        <family val="2"/>
      </rPr>
      <t xml:space="preserve"> 209,708.45
</t>
    </r>
    <r>
      <rPr>
        <i/>
        <sz val="9"/>
        <color theme="1"/>
        <rFont val="Arial"/>
        <family val="2"/>
      </rPr>
      <t>£610 added 22/11/2017 but as old swing was removed the insured sum has not changed.</t>
    </r>
  </si>
  <si>
    <r>
      <rPr>
        <i/>
        <sz val="10"/>
        <color theme="1"/>
        <rFont val="Arial"/>
        <family val="2"/>
      </rPr>
      <t xml:space="preserve">"Westfield play area" </t>
    </r>
    <r>
      <rPr>
        <sz val="12"/>
        <color theme="1"/>
        <rFont val="Arial"/>
        <family val="2"/>
      </rPr>
      <t>93,775.76</t>
    </r>
  </si>
  <si>
    <t xml:space="preserve">Clatterbridge </t>
  </si>
  <si>
    <t xml:space="preserve">Clatterbridge donated Oct 2014 in return for use of car park by developer - actual value £2000 </t>
  </si>
  <si>
    <t>Goalposts at Westhill (Nov 2015)</t>
  </si>
  <si>
    <t>Purchased Nov 2015.  Part covered by insurance claim: £757</t>
  </si>
  <si>
    <t>Pick up sticks, flymobile, hopscotch and buddy board</t>
  </si>
  <si>
    <t>Accesible swing</t>
  </si>
  <si>
    <t>Purchased Nov 2017 - stolen August 2020 and replaced (below)</t>
  </si>
  <si>
    <t>Fort</t>
  </si>
  <si>
    <t>Purchased April 2019</t>
  </si>
  <si>
    <t>Outdoor gym equipment plus signage</t>
  </si>
  <si>
    <t>Completed September 2020 (Wicksteed £26,246.09) (Signefex £308)</t>
  </si>
  <si>
    <t>added to insurance 16th September</t>
  </si>
  <si>
    <t>Running track</t>
  </si>
  <si>
    <t>completed August 2020 (Northavon)</t>
  </si>
  <si>
    <r>
      <rPr>
        <sz val="12"/>
        <color theme="1"/>
        <rFont val="Arial"/>
        <family val="2"/>
      </rPr>
      <t xml:space="preserve">£100,890
</t>
    </r>
    <r>
      <rPr>
        <i/>
        <sz val="12"/>
        <color theme="1"/>
        <rFont val="Arial"/>
        <family val="2"/>
      </rPr>
      <t>"ground surfaces"</t>
    </r>
  </si>
  <si>
    <t>added to insurance 7th July "ground surfaces"</t>
  </si>
  <si>
    <t>Vinci swings</t>
  </si>
  <si>
    <t>Purchased and installed November 2020 (Caloo) Part covered by insurance claim of £675</t>
  </si>
  <si>
    <t>added to insurance 23rd Dec "play equipment"</t>
  </si>
  <si>
    <t>Birds nest swing</t>
  </si>
  <si>
    <t>To replace vandalised basket swing (see above) Installed November 2020. (Caloo) Part covered by insurance claim of £803.40.</t>
  </si>
  <si>
    <t>Security Lighting at boules pitch, Norton Hill Recreation Ground (May 2016)</t>
  </si>
  <si>
    <t>Issues raised by Boules group or resdients adjacent to the pitch are dealt with on a case by case basis.
Recreation Ground checked weekly by Greensward.</t>
  </si>
  <si>
    <r>
      <rPr>
        <sz val="12"/>
        <color rgb="FF000000"/>
        <rFont val="Arial"/>
        <family val="2"/>
      </rPr>
      <t>£7989
"</t>
    </r>
    <r>
      <rPr>
        <i/>
        <sz val="12"/>
        <color rgb="FF000000"/>
        <rFont val="Arial"/>
        <family val="2"/>
      </rPr>
      <t>CCTV Equipment</t>
    </r>
    <r>
      <rPr>
        <sz val="12"/>
        <color rgb="FF000000"/>
        <rFont val="Arial"/>
        <family val="2"/>
      </rPr>
      <t>"</t>
    </r>
  </si>
  <si>
    <r>
      <rPr>
        <sz val="12"/>
        <color rgb="FF000000"/>
        <rFont val="Arial"/>
        <family val="2"/>
      </rPr>
      <t xml:space="preserve">£7911
</t>
    </r>
    <r>
      <rPr>
        <i/>
        <sz val="11"/>
        <color rgb="FF000000"/>
        <rFont val="Arial"/>
        <family val="2"/>
      </rPr>
      <t>"CCTV"</t>
    </r>
  </si>
  <si>
    <t>Other Maintenance Equipment (allotment site)</t>
  </si>
  <si>
    <t>Overseen by WAGS with whom the Parish Council has a good working relationship.  In addition the codition of the equipment is checked with WAGS once a year as part of the Parish Council's Risk Assessment for the site.</t>
  </si>
  <si>
    <r>
      <rPr>
        <sz val="11"/>
        <color rgb="FF000000"/>
        <rFont val="Arial"/>
        <family val="2"/>
      </rPr>
      <t xml:space="preserve">£30,000
</t>
    </r>
    <r>
      <rPr>
        <i/>
        <sz val="11"/>
        <color rgb="FF000000"/>
        <rFont val="Arial"/>
        <family val="2"/>
      </rPr>
      <t>"mowers and machinery"</t>
    </r>
  </si>
  <si>
    <r>
      <rPr>
        <sz val="12"/>
        <color theme="1"/>
        <rFont val="Arial"/>
        <family val="2"/>
      </rPr>
      <t xml:space="preserve">1114.69
</t>
    </r>
    <r>
      <rPr>
        <i/>
        <sz val="10"/>
        <color theme="1"/>
        <rFont val="Arial"/>
        <family val="2"/>
      </rPr>
      <t>"Allotments Equipment"</t>
    </r>
  </si>
  <si>
    <r>
      <rPr>
        <i/>
        <sz val="10"/>
        <color theme="1"/>
        <rFont val="Arial"/>
        <family val="2"/>
      </rPr>
      <t xml:space="preserve">"Allotments Equipment" </t>
    </r>
    <r>
      <rPr>
        <sz val="12"/>
        <color theme="1"/>
        <rFont val="Arial"/>
        <family val="2"/>
      </rPr>
      <t>1082.22</t>
    </r>
  </si>
  <si>
    <r>
      <rPr>
        <i/>
        <sz val="10"/>
        <color theme="1"/>
        <rFont val="Arial"/>
        <family val="2"/>
      </rPr>
      <t xml:space="preserve">"Allotments Equipment" </t>
    </r>
    <r>
      <rPr>
        <sz val="12"/>
        <color theme="1"/>
        <rFont val="Arial"/>
        <family val="2"/>
      </rPr>
      <t>1050.7</t>
    </r>
  </si>
  <si>
    <t>Earthquake rotatiller 3365PRO (purchased 22/05/13)</t>
  </si>
  <si>
    <r>
      <rPr>
        <i/>
        <sz val="10"/>
        <color theme="1"/>
        <rFont val="Arial"/>
        <family val="2"/>
      </rPr>
      <t xml:space="preserve">"Westfield play area" </t>
    </r>
    <r>
      <rPr>
        <sz val="12"/>
        <color theme="1"/>
        <rFont val="Arial"/>
        <family val="2"/>
      </rPr>
      <t>93775.76</t>
    </r>
  </si>
  <si>
    <t>incl in grit spreader figure above</t>
  </si>
  <si>
    <t>Time capsule with memorial plaque</t>
  </si>
  <si>
    <t>Memorial plaque added Nov 2016 £273 inc installation.</t>
  </si>
  <si>
    <t>The area at the top of Elm Tree Avenue is vsiited regularly by staff and Councillors for defib checks, noticeboard, flowers etc.  Any issues are dealt with on a case by case basis.</t>
  </si>
  <si>
    <r>
      <rPr>
        <sz val="12"/>
        <color rgb="FF000000"/>
        <rFont val="Arial"/>
        <family val="2"/>
      </rPr>
      <t xml:space="preserve">£90,000
</t>
    </r>
    <r>
      <rPr>
        <i/>
        <sz val="11"/>
        <color rgb="FF000000"/>
        <rFont val="Arial"/>
        <family val="2"/>
      </rPr>
      <t>"war memorials"</t>
    </r>
  </si>
  <si>
    <r>
      <rPr>
        <sz val="12"/>
        <color theme="1"/>
        <rFont val="Arial"/>
        <family val="2"/>
      </rPr>
      <t xml:space="preserve">1836.45
</t>
    </r>
    <r>
      <rPr>
        <i/>
        <sz val="9"/>
        <color theme="1"/>
        <rFont val="Arial"/>
        <family val="2"/>
      </rPr>
      <t>now including memorial plaque</t>
    </r>
  </si>
  <si>
    <r>
      <rPr>
        <sz val="12"/>
        <color theme="1"/>
        <rFont val="Arial"/>
        <family val="2"/>
      </rPr>
      <t xml:space="preserve">Christmas Lights 
</t>
    </r>
    <r>
      <rPr>
        <i/>
        <sz val="10"/>
        <color theme="1"/>
        <rFont val="Arial"/>
        <family val="2"/>
      </rPr>
      <t>(Removed festive lights - see notes)</t>
    </r>
  </si>
  <si>
    <r>
      <rPr>
        <sz val="11"/>
        <color rgb="FF000000"/>
        <rFont val="Calibri"/>
        <family val="2"/>
      </rPr>
      <t>Christmas Trees lights (purchased 27/11/12 added to 11/14 -</t>
    </r>
    <r>
      <rPr>
        <sz val="11"/>
        <color rgb="FF000000"/>
        <rFont val="Calibri"/>
        <family val="2"/>
      </rPr>
      <t xml:space="preserve"> some sets replaced 11/20 but have not amended totals</t>
    </r>
    <r>
      <rPr>
        <sz val="11"/>
        <color rgb="FF000000"/>
        <rFont val="Calibri"/>
        <family val="2"/>
      </rPr>
      <t>)
Festive lights on lamposts have been removed because they are not an asset as they are leased not owned - but they are covered on the insurance as temporary festive lights for acidental damage etc whilst in our Parish</t>
    </r>
  </si>
  <si>
    <t>The lights are checked annually by Tony Denning before they are put up and any issues are rectified at that time.</t>
  </si>
  <si>
    <t>Street furniture (£120,000) when up on the trees, Contents (£108,000) when stored in the garage.</t>
  </si>
  <si>
    <t>Street furniture when up on the trees, Contents when stored in the garage.</t>
  </si>
  <si>
    <r>
      <rPr>
        <sz val="12"/>
        <color theme="1"/>
        <rFont val="Arial"/>
        <family val="2"/>
      </rPr>
      <t xml:space="preserve">4497.78
and 5868.00 for </t>
    </r>
    <r>
      <rPr>
        <u/>
        <sz val="12"/>
        <color theme="1"/>
        <rFont val="Arial"/>
        <family val="2"/>
      </rPr>
      <t>36</t>
    </r>
    <r>
      <rPr>
        <sz val="12"/>
        <color theme="1"/>
        <rFont val="Arial"/>
        <family val="2"/>
      </rPr>
      <t xml:space="preserve"> </t>
    </r>
    <r>
      <rPr>
        <sz val="12"/>
        <color rgb="FFFF0000"/>
        <rFont val="Arial"/>
        <family val="2"/>
      </rPr>
      <t xml:space="preserve">(upped to 38) </t>
    </r>
    <r>
      <rPr>
        <sz val="12"/>
        <color theme="1"/>
        <rFont val="Arial"/>
        <family val="2"/>
      </rPr>
      <t>temporary festive ights</t>
    </r>
  </si>
  <si>
    <r>
      <rPr>
        <sz val="12"/>
        <color theme="1"/>
        <rFont val="Arial"/>
        <family val="2"/>
      </rPr>
      <t xml:space="preserve">4,366.78
</t>
    </r>
    <r>
      <rPr>
        <i/>
        <sz val="10"/>
        <color theme="1"/>
        <rFont val="Arial"/>
        <family val="2"/>
      </rPr>
      <t>and</t>
    </r>
    <r>
      <rPr>
        <sz val="12"/>
        <color theme="1"/>
        <rFont val="Arial"/>
        <family val="2"/>
      </rPr>
      <t xml:space="preserve"> 3949.61 </t>
    </r>
    <r>
      <rPr>
        <i/>
        <sz val="10"/>
        <color theme="1"/>
        <rFont val="Arial"/>
        <family val="2"/>
      </rPr>
      <t>for temporary festive lights</t>
    </r>
  </si>
  <si>
    <r>
      <rPr>
        <sz val="12"/>
        <color theme="1"/>
        <rFont val="Arial"/>
        <family val="2"/>
      </rPr>
      <t xml:space="preserve">4,239.59
</t>
    </r>
    <r>
      <rPr>
        <i/>
        <sz val="10"/>
        <color theme="1"/>
        <rFont val="Arial"/>
        <family val="2"/>
      </rPr>
      <t>and</t>
    </r>
    <r>
      <rPr>
        <sz val="12"/>
        <color theme="1"/>
        <rFont val="Arial"/>
        <family val="2"/>
      </rPr>
      <t xml:space="preserve"> 3834.57 </t>
    </r>
    <r>
      <rPr>
        <i/>
        <sz val="10"/>
        <color theme="1"/>
        <rFont val="Arial"/>
        <family val="2"/>
      </rPr>
      <t>for temporary festive lights</t>
    </r>
  </si>
  <si>
    <r>
      <rPr>
        <sz val="12"/>
        <color theme="1"/>
        <rFont val="Arial"/>
        <family val="2"/>
      </rPr>
      <t xml:space="preserve">4197.61
</t>
    </r>
    <r>
      <rPr>
        <i/>
        <sz val="10"/>
        <color theme="1"/>
        <rFont val="Arial"/>
        <family val="2"/>
      </rPr>
      <t>and</t>
    </r>
    <r>
      <rPr>
        <sz val="12"/>
        <color theme="1"/>
        <rFont val="Arial"/>
        <family val="2"/>
      </rPr>
      <t xml:space="preserve"> 3798.60
</t>
    </r>
    <r>
      <rPr>
        <i/>
        <sz val="10"/>
        <color theme="1"/>
        <rFont val="Arial"/>
        <family val="2"/>
      </rPr>
      <t xml:space="preserve"> for temporary lights on lamposts</t>
    </r>
  </si>
  <si>
    <t>Cantilever Swing</t>
  </si>
  <si>
    <t>Purchased February 2022, for the arm of the bird's nest swing</t>
  </si>
  <si>
    <t>Trim Trail</t>
  </si>
  <si>
    <t>Installed February 2022</t>
  </si>
  <si>
    <t>Snow Warden equipment</t>
  </si>
  <si>
    <t>Turbocast 300 Grit spreader</t>
  </si>
  <si>
    <t>donated by B&amp;NES 2011 (£986 for insurance purposes)</t>
  </si>
  <si>
    <t>All gritters except one are now stored in the garage. Any issues are raised on a case by case basis.
Ross Thayler changed the belt on his gritter in 2017.</t>
  </si>
  <si>
    <r>
      <rPr>
        <sz val="12"/>
        <color rgb="FF000000"/>
        <rFont val="Arial"/>
        <family val="2"/>
      </rPr>
      <t xml:space="preserve">£30,000
</t>
    </r>
    <r>
      <rPr>
        <i/>
        <sz val="11"/>
        <color rgb="FF000000"/>
        <rFont val="Arial"/>
        <family val="2"/>
      </rPr>
      <t>"Mowers and machinery"</t>
    </r>
  </si>
  <si>
    <t>purchased 28/11/2012</t>
  </si>
  <si>
    <t>Icemaster Manual 50 Grit Spreader</t>
  </si>
  <si>
    <t>purchased 6/1/2014</t>
  </si>
  <si>
    <t>Turbocast 300 Salt Spreader</t>
  </si>
  <si>
    <t>purchased Dec 2016</t>
  </si>
  <si>
    <r>
      <rPr>
        <i/>
        <sz val="10"/>
        <color theme="1"/>
        <rFont val="Arial"/>
        <family val="2"/>
      </rPr>
      <t xml:space="preserve">"grit spreaders" </t>
    </r>
    <r>
      <rPr>
        <sz val="12"/>
        <color theme="1"/>
        <rFont val="Arial"/>
        <family val="2"/>
      </rPr>
      <t>1837.17</t>
    </r>
  </si>
  <si>
    <t>Standpipes and Auto-watering systems</t>
  </si>
  <si>
    <t>At hanging basket carousels - Wesley Ave &amp; Ngale Way</t>
  </si>
  <si>
    <t>installed 22/04/2015 - replaced Oct 2019 (no change to asset value)</t>
  </si>
  <si>
    <t>Checked regularly throughout the summer/Autumn by the flowers contractor.  Auto-watering timers removed for the winter to avoid frost damage.</t>
  </si>
  <si>
    <r>
      <rPr>
        <sz val="11"/>
        <color rgb="FF000000"/>
        <rFont val="Arial"/>
        <family val="2"/>
      </rPr>
      <t xml:space="preserve">£120,000
</t>
    </r>
    <r>
      <rPr>
        <i/>
        <sz val="11"/>
        <color rgb="FF000000"/>
        <rFont val="Arial"/>
        <family val="2"/>
      </rPr>
      <t>"Street furniture"</t>
    </r>
  </si>
  <si>
    <r>
      <rPr>
        <i/>
        <sz val="10"/>
        <color theme="1"/>
        <rFont val="Arial"/>
        <family val="2"/>
      </rPr>
      <t xml:space="preserve">"automatic watering system" </t>
    </r>
    <r>
      <rPr>
        <sz val="12"/>
        <color theme="1"/>
        <rFont val="Arial"/>
        <family val="2"/>
      </rPr>
      <t>21024.36</t>
    </r>
  </si>
  <si>
    <r>
      <rPr>
        <i/>
        <sz val="10"/>
        <color theme="1"/>
        <rFont val="Arial"/>
        <family val="2"/>
      </rPr>
      <t xml:space="preserve">"automatic watering system" </t>
    </r>
    <r>
      <rPr>
        <sz val="12"/>
        <color theme="1"/>
        <rFont val="Arial"/>
        <family val="2"/>
      </rPr>
      <t xml:space="preserve">19,683
</t>
    </r>
    <r>
      <rPr>
        <sz val="9"/>
        <color theme="1"/>
        <rFont val="Arial"/>
        <family val="2"/>
      </rPr>
      <t>£729 added 22/11/17</t>
    </r>
  </si>
  <si>
    <r>
      <rPr>
        <i/>
        <sz val="10"/>
        <color theme="1"/>
        <rFont val="Arial"/>
        <family val="2"/>
      </rPr>
      <t xml:space="preserve">"automatic watering system" </t>
    </r>
    <r>
      <rPr>
        <sz val="12"/>
        <color theme="1"/>
        <rFont val="Arial"/>
        <family val="2"/>
      </rPr>
      <t>8905</t>
    </r>
  </si>
  <si>
    <t>Standpipes at coal trucks and Jubilee Green</t>
  </si>
  <si>
    <t>installed Feb 2017 - 3776 + 950 (Pipeline) +  3748 (Bristol Water)</t>
  </si>
  <si>
    <t>Auto-watering system at shops and church</t>
  </si>
  <si>
    <t>installed May 2017 - system around the shops (8 baskets) taken down 2019 and installed on new hanging basket trees instead.  System remains for church (5 baskets)</t>
  </si>
  <si>
    <t>Auto-watering systems at two coal trucks</t>
  </si>
  <si>
    <t>Installed May 2017 - replaced May 2020 (no change to asset value)</t>
  </si>
  <si>
    <t>Auto watering and tap at Jubilee Green</t>
  </si>
  <si>
    <t>Installed June 2017</t>
  </si>
  <si>
    <t>Auto-watering to 4 x hanging basket trees around shops</t>
  </si>
  <si>
    <t>Installed June 2019 - Used equipment that was taken down from the shops (see above)</t>
  </si>
  <si>
    <t>VEHICLES &amp; EQUIPMENT TOTAL</t>
  </si>
  <si>
    <t>Infrastructure Assets</t>
  </si>
  <si>
    <t>Flowers displays infrastructure</t>
  </si>
  <si>
    <t>Planters and Coal Trucks (2)</t>
  </si>
  <si>
    <t>The area is vsiited and passed regularly by staff, flowers contractor and Councillors.  Any issues are dealt with on a case by case basis.</t>
  </si>
  <si>
    <r>
      <rPr>
        <sz val="12"/>
        <color theme="1"/>
        <rFont val="Arial"/>
        <family val="2"/>
      </rPr>
      <t xml:space="preserve">12719.63
</t>
    </r>
    <r>
      <rPr>
        <i/>
        <sz val="10"/>
        <color theme="1"/>
        <rFont val="Arial"/>
        <family val="2"/>
      </rPr>
      <t>"street furniture"</t>
    </r>
  </si>
  <si>
    <r>
      <rPr>
        <i/>
        <sz val="10"/>
        <color theme="1"/>
        <rFont val="Arial"/>
        <family val="2"/>
      </rPr>
      <t>"street furniture"</t>
    </r>
    <r>
      <rPr>
        <sz val="12"/>
        <color theme="1"/>
        <rFont val="Arial"/>
        <family val="2"/>
      </rPr>
      <t xml:space="preserve"> 11480.16</t>
    </r>
  </si>
  <si>
    <r>
      <rPr>
        <i/>
        <sz val="10"/>
        <color theme="1"/>
        <rFont val="Arial"/>
        <family val="2"/>
      </rPr>
      <t>"street furniture"</t>
    </r>
    <r>
      <rPr>
        <sz val="12"/>
        <color theme="1"/>
        <rFont val="Arial"/>
        <family val="2"/>
      </rPr>
      <t xml:space="preserve"> 8,880.79</t>
    </r>
  </si>
  <si>
    <r>
      <rPr>
        <i/>
        <sz val="10"/>
        <color theme="1"/>
        <rFont val="Arial"/>
        <family val="2"/>
      </rPr>
      <t>"street furniture"</t>
    </r>
    <r>
      <rPr>
        <sz val="12"/>
        <color theme="1"/>
        <rFont val="Arial"/>
        <family val="2"/>
      </rPr>
      <t xml:space="preserve"> 8792.86</t>
    </r>
  </si>
  <si>
    <r>
      <rPr>
        <i/>
        <sz val="10"/>
        <color theme="1"/>
        <rFont val="Arial"/>
        <family val="2"/>
      </rPr>
      <t>incl in "street furniture"</t>
    </r>
    <r>
      <rPr>
        <sz val="12"/>
        <color theme="1"/>
        <rFont val="Arial"/>
        <family val="2"/>
      </rPr>
      <t xml:space="preserve"> 8706</t>
    </r>
  </si>
  <si>
    <r>
      <rPr>
        <i/>
        <sz val="10"/>
        <color theme="1"/>
        <rFont val="Arial"/>
        <family val="2"/>
      </rPr>
      <t>incl in "street furniture"</t>
    </r>
    <r>
      <rPr>
        <sz val="12"/>
        <color theme="1"/>
        <rFont val="Arial"/>
        <family val="2"/>
      </rPr>
      <t xml:space="preserve"> 5860</t>
    </r>
  </si>
  <si>
    <t>Hanging basket carousels and planter at Wes Ave and Ngale Way</t>
  </si>
  <si>
    <t>purchased May 2014</t>
  </si>
  <si>
    <t>Checked throughout the summer/Autumn by the flowers contractor.</t>
  </si>
  <si>
    <t>4 x basket trees at Elm Tree Ave shops (06/19)</t>
  </si>
  <si>
    <t>Installed June 2019 £2450 purchase price + £5019 installation cost</t>
  </si>
  <si>
    <t>Fencing</t>
  </si>
  <si>
    <t>Fencing - Westhill Recreation Ground</t>
  </si>
  <si>
    <t>Recreation grounds checked weekly by Greensward</t>
  </si>
  <si>
    <r>
      <rPr>
        <sz val="12"/>
        <color rgb="FF000000"/>
        <rFont val="Arial"/>
        <family val="2"/>
      </rPr>
      <t xml:space="preserve">£66,882
</t>
    </r>
    <r>
      <rPr>
        <i/>
        <sz val="11"/>
        <color rgb="FF000000"/>
        <rFont val="Arial"/>
        <family val="2"/>
      </rPr>
      <t>"Gates and fences"</t>
    </r>
  </si>
  <si>
    <r>
      <rPr>
        <sz val="12"/>
        <color rgb="FF000000"/>
        <rFont val="Arial"/>
        <family val="2"/>
      </rPr>
      <t xml:space="preserve">£66,220
</t>
    </r>
    <r>
      <rPr>
        <i/>
        <sz val="11"/>
        <color rgb="FF000000"/>
        <rFont val="Arial"/>
        <family val="2"/>
      </rPr>
      <t>"Gates and fences"</t>
    </r>
  </si>
  <si>
    <t>Fencing to Christmas Tree, Elm Tree Ave</t>
  </si>
  <si>
    <t>Fencing to allotments</t>
  </si>
  <si>
    <t>April 2013</t>
  </si>
  <si>
    <t>Site overseen by WAGS with whom the Parish Council has an good working relationship.  Issues are raised and dealt with on a case by case basis.</t>
  </si>
  <si>
    <t>Fencing at Norton Hill Play Area</t>
  </si>
  <si>
    <t>Play area fence Oct 2013
High fence Oct 2016</t>
  </si>
  <si>
    <t>Basket ball fence and extension</t>
  </si>
  <si>
    <t>installed June 2014</t>
  </si>
  <si>
    <r>
      <rPr>
        <i/>
        <sz val="10"/>
        <color theme="1"/>
        <rFont val="Arial"/>
        <family val="2"/>
      </rPr>
      <t>"Various Playground Equipments"</t>
    </r>
    <r>
      <rPr>
        <sz val="12"/>
        <color theme="1"/>
        <rFont val="Arial"/>
        <family val="2"/>
      </rPr>
      <t xml:space="preserve"> 209,708.45</t>
    </r>
  </si>
  <si>
    <r>
      <rPr>
        <i/>
        <sz val="10"/>
        <color theme="1"/>
        <rFont val="Arial"/>
        <family val="2"/>
      </rPr>
      <t xml:space="preserve">"NH Play Equip &amp; surfaces" </t>
    </r>
    <r>
      <rPr>
        <sz val="12"/>
        <color theme="1"/>
        <rFont val="Arial"/>
        <family val="2"/>
      </rPr>
      <t>93,775.76</t>
    </r>
  </si>
  <si>
    <t>incl in NH Play Equip above</t>
  </si>
  <si>
    <r>
      <rPr>
        <i/>
        <sz val="9"/>
        <color theme="1"/>
        <rFont val="Arial"/>
        <family val="2"/>
      </rPr>
      <t>"and surfaces"</t>
    </r>
    <r>
      <rPr>
        <sz val="12"/>
        <color theme="1"/>
        <rFont val="Arial"/>
        <family val="2"/>
      </rPr>
      <t xml:space="preserve"> 90143</t>
    </r>
  </si>
  <si>
    <t>Fencing - Norwest Bowls and on side road</t>
  </si>
  <si>
    <t>Fencing - completed May 2016 £2682
Fencing - side road to Norwest Bowls (January 2017) £5719</t>
  </si>
  <si>
    <t>Site overseen by Norwest Bowls Club with whom the Parish Council has an good working relationship.  Issues are raised and dealt with on a case by case basis.</t>
  </si>
  <si>
    <r>
      <rPr>
        <i/>
        <sz val="10"/>
        <color theme="1"/>
        <rFont val="Arial"/>
        <family val="2"/>
      </rPr>
      <t xml:space="preserve">Fencing @ Norwest Bowls Club </t>
    </r>
    <r>
      <rPr>
        <sz val="12"/>
        <color theme="1"/>
        <rFont val="Arial"/>
        <family val="2"/>
      </rPr>
      <t>8485.01</t>
    </r>
  </si>
  <si>
    <t>Fencing - Norton Hill pavilion end plus replacement gate</t>
  </si>
  <si>
    <t>Fencing at pavilion end Feb 2016 £4029
Replacement gate Oct 2017 £1145</t>
  </si>
  <si>
    <r>
      <rPr>
        <i/>
        <sz val="10"/>
        <color theme="1"/>
        <rFont val="Arial"/>
        <family val="2"/>
      </rPr>
      <t>"Fencing and access ramp at NH"</t>
    </r>
    <r>
      <rPr>
        <sz val="12"/>
        <color theme="1"/>
        <rFont val="Arial"/>
        <family val="2"/>
      </rPr>
      <t xml:space="preserve"> 6562.90</t>
    </r>
  </si>
  <si>
    <r>
      <rPr>
        <i/>
        <sz val="10"/>
        <color theme="1"/>
        <rFont val="Arial"/>
        <family val="2"/>
      </rPr>
      <t>"Fencing and access ramp at NH"</t>
    </r>
    <r>
      <rPr>
        <sz val="12"/>
        <color theme="1"/>
        <rFont val="Arial"/>
        <family val="2"/>
      </rPr>
      <t xml:space="preserve"> 5226.24
</t>
    </r>
    <r>
      <rPr>
        <sz val="9"/>
        <color theme="1"/>
        <rFont val="Arial"/>
        <family val="2"/>
      </rPr>
      <t>gate added to insurance 22/11/2017</t>
    </r>
  </si>
  <si>
    <t xml:space="preserve">Access ramp at Norton Hill Rec </t>
  </si>
  <si>
    <t>installed Feb 2016</t>
  </si>
  <si>
    <r>
      <rPr>
        <i/>
        <sz val="10"/>
        <color theme="1"/>
        <rFont val="Arial"/>
        <family val="2"/>
      </rPr>
      <t>"Fencing and access ramp at NH"</t>
    </r>
    <r>
      <rPr>
        <sz val="12"/>
        <color theme="1"/>
        <rFont val="Arial"/>
        <family val="2"/>
      </rPr>
      <t xml:space="preserve"> 5226.24</t>
    </r>
  </si>
  <si>
    <t>Fencing - at the tennis courts</t>
  </si>
  <si>
    <t>installed January 2017</t>
  </si>
  <si>
    <t>Railings at Upper Court/Norton Hill Recreation Ground</t>
  </si>
  <si>
    <t>Signage</t>
  </si>
  <si>
    <t>Signage (Trust Land)</t>
  </si>
  <si>
    <t>£120,000
"street furniture"</t>
  </si>
  <si>
    <r>
      <rPr>
        <sz val="10"/>
        <color theme="1"/>
        <rFont val="Arial"/>
        <family val="2"/>
      </rPr>
      <t>"</t>
    </r>
    <r>
      <rPr>
        <i/>
        <sz val="10"/>
        <color theme="1"/>
        <rFont val="Arial"/>
        <family val="2"/>
      </rPr>
      <t xml:space="preserve">street furniture" </t>
    </r>
    <r>
      <rPr>
        <sz val="12"/>
        <color theme="1"/>
        <rFont val="Arial"/>
        <family val="2"/>
      </rPr>
      <t>11480.16</t>
    </r>
  </si>
  <si>
    <t>Gateway signage for Westfield - 1 sign @ £893 - 1 @ £825.82 (purchased 14/3/16 and 29/6/16)</t>
  </si>
  <si>
    <t>The signs are passed regularly by staff and Councillors and any issues are dealt with on a case by case basis.</t>
  </si>
  <si>
    <r>
      <rPr>
        <sz val="12"/>
        <color theme="1"/>
        <rFont val="Arial"/>
        <family val="2"/>
      </rPr>
      <t xml:space="preserve">2523.00
</t>
    </r>
    <r>
      <rPr>
        <i/>
        <sz val="10"/>
        <color theme="1"/>
        <rFont val="Arial"/>
        <family val="2"/>
      </rPr>
      <t>now includes installation costs</t>
    </r>
  </si>
  <si>
    <t>Youth Shelter</t>
  </si>
  <si>
    <r>
      <rPr>
        <sz val="11"/>
        <color rgb="FF000000"/>
        <rFont val="Arial"/>
        <family val="2"/>
      </rPr>
      <t xml:space="preserve">£120,000
</t>
    </r>
    <r>
      <rPr>
        <i/>
        <sz val="11"/>
        <color rgb="FF000000"/>
        <rFont val="Arial"/>
        <family val="2"/>
      </rPr>
      <t>"street furniture"</t>
    </r>
  </si>
  <si>
    <t>Incl in Play Eqip - Westhill above</t>
  </si>
  <si>
    <t>Litter and Dog Bins</t>
  </si>
  <si>
    <t>new litter bin at Westhill Rec 11/6/13 £310
dog bin replaced July 2016 - cost remains the same (discard one and purchase new one)</t>
  </si>
  <si>
    <t>Petanque court at Norton Hill (5/14)</t>
  </si>
  <si>
    <r>
      <rPr>
        <i/>
        <sz val="12"/>
        <color theme="1"/>
        <rFont val="Arial"/>
        <family val="2"/>
      </rPr>
      <t>"Ground Surfaces"</t>
    </r>
    <r>
      <rPr>
        <sz val="12"/>
        <color theme="1"/>
        <rFont val="Arial"/>
        <family val="2"/>
      </rPr>
      <t xml:space="preserve">
£99,891</t>
    </r>
  </si>
  <si>
    <t>Tarmac of former tennis court, Norton Hill (03/7/14)</t>
  </si>
  <si>
    <t xml:space="preserve">CCTV at Norton Hill </t>
  </si>
  <si>
    <t>Installed Feb 2015 £4865
Additional camera installed (June 2017) £1252</t>
  </si>
  <si>
    <t>Footage checked on a incident by incident basis.  Probably once every two months on average.
Recreation grounds checked weekly by Greensward</t>
  </si>
  <si>
    <r>
      <rPr>
        <sz val="11"/>
        <color rgb="FF000000"/>
        <rFont val="Arial"/>
        <family val="2"/>
      </rPr>
      <t xml:space="preserve">£7911
</t>
    </r>
    <r>
      <rPr>
        <i/>
        <sz val="11"/>
        <color rgb="FF000000"/>
        <rFont val="Arial"/>
        <family val="2"/>
      </rPr>
      <t>"CCTV"</t>
    </r>
  </si>
  <si>
    <r>
      <rPr>
        <sz val="12"/>
        <color theme="1"/>
        <rFont val="Arial"/>
        <family val="2"/>
      </rPr>
      <t xml:space="preserve">4962.79
</t>
    </r>
    <r>
      <rPr>
        <sz val="9"/>
        <color theme="1"/>
        <rFont val="Arial"/>
        <family val="2"/>
      </rPr>
      <t>2017 camera added 22/11/17</t>
    </r>
  </si>
  <si>
    <t>Noticeboards at local shops, allotments, Nightingale Way (26/2/15)</t>
  </si>
  <si>
    <t>Jubilee Green Board (FOC + £143.27)  (plus installation £390)
WAGS Noticeboard (£922) (plus installation)
Nightingale Way noticebaord (£1138) (plus installation)</t>
  </si>
  <si>
    <t>Noticeboards visited regularly by staff and volunteers putting up notices.</t>
  </si>
  <si>
    <t>Benches</t>
  </si>
  <si>
    <t>4 benches at Norton Hill b/ball/petange area</t>
  </si>
  <si>
    <r>
      <rPr>
        <sz val="11"/>
        <color rgb="FF000000"/>
        <rFont val="Arial"/>
        <family val="2"/>
      </rPr>
      <t>Installed May 2014 £1000.</t>
    </r>
    <r>
      <rPr>
        <sz val="11"/>
        <color rgb="FFFF0000"/>
        <rFont val="Arial"/>
        <family val="2"/>
      </rPr>
      <t xml:space="preserve"> </t>
    </r>
    <r>
      <rPr>
        <sz val="11"/>
        <color rgb="FF000000"/>
        <rFont val="Arial"/>
        <family val="2"/>
      </rPr>
      <t>3 moved to play area 1 put in garage Aug 2019</t>
    </r>
  </si>
  <si>
    <t>Recreation grounds checked weekly by Greensward
The memorial benches are passed regularly by staff and Councillors, residents also raise issues where necessary.  Any issues are dealt with on a case by case basis.</t>
  </si>
  <si>
    <r>
      <rPr>
        <sz val="12"/>
        <color theme="1"/>
        <rFont val="Arial"/>
        <family val="2"/>
      </rPr>
      <t xml:space="preserve">12719.63
</t>
    </r>
    <r>
      <rPr>
        <i/>
        <sz val="10"/>
        <color theme="1"/>
        <rFont val="Arial"/>
        <family val="2"/>
      </rPr>
      <t xml:space="preserve">"street furniture"
</t>
    </r>
    <r>
      <rPr>
        <sz val="11"/>
        <color rgb="FFFF0000"/>
        <rFont val="Arial"/>
        <family val="2"/>
      </rPr>
      <t>£8405 added Sept 2019</t>
    </r>
  </si>
  <si>
    <r>
      <rPr>
        <sz val="10"/>
        <color theme="1"/>
        <rFont val="Arial"/>
        <family val="2"/>
      </rPr>
      <t>"</t>
    </r>
    <r>
      <rPr>
        <i/>
        <sz val="10"/>
        <color theme="1"/>
        <rFont val="Arial"/>
        <family val="2"/>
      </rPr>
      <t xml:space="preserve">street furniture" </t>
    </r>
    <r>
      <rPr>
        <sz val="12"/>
        <color theme="1"/>
        <rFont val="Arial"/>
        <family val="2"/>
      </rPr>
      <t xml:space="preserve">11480.16
</t>
    </r>
    <r>
      <rPr>
        <i/>
        <sz val="10"/>
        <color theme="1"/>
        <rFont val="Arial"/>
        <family val="2"/>
      </rPr>
      <t>new Westhill benches added 09/01/2019</t>
    </r>
  </si>
  <si>
    <t>added to insurance schedule 22/11/17</t>
  </si>
  <si>
    <t>memorial benches at Wells Rd and Shakespeare Rd</t>
  </si>
  <si>
    <t>Installed June 2017.  Benches £1240 + installation £1025</t>
  </si>
  <si>
    <t>2 benches at Westhill Rec</t>
  </si>
  <si>
    <t>Installed Dec 2018. £714+£155 installation</t>
  </si>
  <si>
    <t>Granite coloured benches and picnic tables at Norton Hill Rec</t>
  </si>
  <si>
    <t>Installed Aug 2019. 7005+1400 installation+750 to account for benches moved from petanque court (see above) 
11 benches, 3 picnic tables, 2 wheelchair access tables</t>
  </si>
  <si>
    <t>Granite coloured picnic tables and benches at Westhill Rec</t>
  </si>
  <si>
    <t>4 x picnic table and 3 x accesible picnic table £5798.12 (Theme Bins)
Installation £595 (Greensward) installed October 2020</t>
  </si>
  <si>
    <t>added to insurance 23rd Dec "street furniture"</t>
  </si>
  <si>
    <t>Heritage Walk x 4 noticeboards + waymarker signs (Sept 2017)</t>
  </si>
  <si>
    <t>Boards £305 + waymarker signs £498 + installation £1600 + artwork £653 (cost of artwork not included in insurance cover)</t>
  </si>
  <si>
    <t>The signs are passed regularly by staff and Councillors, residents also raise issues where necessary.  Any issues are dealt with on a case by case basis.</t>
  </si>
  <si>
    <t>INFRASTRUCTURE ASSETS TOTAL</t>
  </si>
  <si>
    <t>Community Assets</t>
  </si>
  <si>
    <t>Recreation Ground – Norton Hill – Sole Trustee</t>
  </si>
  <si>
    <t>Recreation grounds checked weekly by Greensward.
Norwest Bowls Club with whom the Parish Council has an good working relationship oversee the site of the bowls club and issues are raised and dealt with on a case by case basis.</t>
  </si>
  <si>
    <t>Public Liability: £10,000,000</t>
  </si>
  <si>
    <t>Recreation Ground – Westhill – Sole Trustee</t>
  </si>
  <si>
    <t>Allotments at Waterford Park - leasehold</t>
  </si>
  <si>
    <t>Maintained by WAGS with whom the Parish Council has an good working relationship.</t>
  </si>
  <si>
    <t>Community Public Access Defibrillators</t>
  </si>
  <si>
    <t>Elm Tree shops</t>
  </si>
  <si>
    <t>donated June 2013 - register value £1, actual value £2500</t>
  </si>
  <si>
    <t>All defibrilators are checked weekly.</t>
  </si>
  <si>
    <r>
      <rPr>
        <sz val="12"/>
        <color theme="1"/>
        <rFont val="Arial"/>
        <family val="2"/>
      </rPr>
      <t xml:space="preserve">6680.00
</t>
    </r>
    <r>
      <rPr>
        <sz val="10"/>
        <color theme="1"/>
        <rFont val="Arial"/>
        <family val="2"/>
      </rPr>
      <t>Surgery defibrillator added July 2018</t>
    </r>
  </si>
  <si>
    <r>
      <rPr>
        <sz val="12"/>
        <color theme="1"/>
        <rFont val="Arial"/>
        <family val="2"/>
      </rPr>
      <t xml:space="preserve">2626.76
</t>
    </r>
    <r>
      <rPr>
        <sz val="9"/>
        <color theme="1"/>
        <rFont val="Arial"/>
        <family val="2"/>
      </rPr>
      <t>2017 defib added to insurance schedule 22/11/17
2018 defib added to insurance 4/1/18</t>
    </r>
  </si>
  <si>
    <t>Mardons</t>
  </si>
  <si>
    <t>Installed October 2017</t>
  </si>
  <si>
    <t>Fire Station</t>
  </si>
  <si>
    <t>Installed Jan 2018</t>
  </si>
  <si>
    <t>Westfield Surgery</t>
  </si>
  <si>
    <t>Installed May 2018</t>
  </si>
  <si>
    <t>Norton Hill Pavilion</t>
  </si>
  <si>
    <t>Bought using donation from Waterside Carnival Club.  Installed Feb 2020.</t>
  </si>
  <si>
    <t>Whitstones Fish n Chips</t>
  </si>
  <si>
    <t>Chain of office (1/4/16)</t>
  </si>
  <si>
    <t>£490 "Regalia"</t>
  </si>
  <si>
    <t>COMMUNITY ASSETS TOTAL</t>
  </si>
  <si>
    <t>Net additions/disposals</t>
  </si>
  <si>
    <t>Highlighted items donote items added this year</t>
  </si>
  <si>
    <t>All assets on Trust land are purchased by the Parish Council with Parish Council funds* therefore these remain assets of the Parish Council.</t>
  </si>
  <si>
    <t>* Parish Council funds include grants made by the two Trusts to the Parish Council as per the Trusts Policy.</t>
  </si>
  <si>
    <t>updated:</t>
  </si>
  <si>
    <t>Contents</t>
  </si>
  <si>
    <t>Playground equipment</t>
  </si>
  <si>
    <t>Street Furniture</t>
  </si>
  <si>
    <t>Insurance value 2022/23</t>
  </si>
  <si>
    <t>Sub total</t>
  </si>
  <si>
    <r>
      <t xml:space="preserve">Purchased Apr/May 2016
</t>
    </r>
    <r>
      <rPr>
        <sz val="11"/>
        <rFont val="Calibri"/>
        <family val="2"/>
      </rPr>
      <t>Buddy Board removed April 2021 £2448</t>
    </r>
  </si>
  <si>
    <t>playground equipment</t>
  </si>
  <si>
    <t>MobileCCTV - Revised solar powered standalone 4G PTZ CCTV camera with sim card.</t>
  </si>
  <si>
    <t>Share with Midsomer Norton and Radstock TCs. Purchased by Avon and Somerset Police 26/6/2019 and donated to the three local councils to share.</t>
  </si>
  <si>
    <t>Currently located in Midsomer Norton with ongoing liaison between the three local councils.</t>
  </si>
  <si>
    <t>£1,800 - added to insurance 14/7/22</t>
  </si>
  <si>
    <t>Computers purchased August 2022 serial numbers Deputy Clerk - 8S5M10X38063F1WH1CZ04C1. Admin Assistants Desk - V505071MB MT-MTTFF 0015UK S/N Y1W0YXYZ. Clerk's Desk - V5305-C71CR-MT-M 11BM-022CUK S/N TL00M85L</t>
  </si>
  <si>
    <t>Puchased 19/8/22</t>
  </si>
  <si>
    <t>Toshiba Dynabook laptop</t>
  </si>
  <si>
    <t>2 x Lenovo desktop computer, Windows 11</t>
  </si>
  <si>
    <t>£499 each. Purchased 19/8/22</t>
  </si>
  <si>
    <t>New stone planter at Wesley Avenue - commenced 28/11/22</t>
  </si>
  <si>
    <t>Acer laptop - too slow to be of value - recommend disposal</t>
  </si>
  <si>
    <t>The Chain of Office is stored in the office or the home of the Chair.</t>
  </si>
  <si>
    <t>Public liability</t>
  </si>
  <si>
    <t>£108,000 contents</t>
  </si>
  <si>
    <t>£36,000 sports equipment</t>
  </si>
  <si>
    <t>£7,989 CCTV</t>
  </si>
  <si>
    <t>£30,000 mowers and machinery</t>
  </si>
  <si>
    <t>£90,000 war memorials</t>
  </si>
  <si>
    <t>£120,000 street furniture</t>
  </si>
  <si>
    <t>£66,882 gates and fences</t>
  </si>
  <si>
    <t>£314,259 playground equipment</t>
  </si>
  <si>
    <r>
      <t xml:space="preserve">£100,890
</t>
    </r>
    <r>
      <rPr>
        <i/>
        <sz val="12"/>
        <color theme="1"/>
        <rFont val="Arial"/>
        <family val="2"/>
      </rPr>
      <t>"ground surfaces"</t>
    </r>
  </si>
  <si>
    <t>£100,890 ground surfaces</t>
  </si>
  <si>
    <t>£120,000 Street Furniture</t>
  </si>
  <si>
    <t>£7989 CCTV equipment</t>
  </si>
  <si>
    <t>sub total</t>
  </si>
  <si>
    <t>Installation 30/1/23</t>
  </si>
  <si>
    <t>Swings (Kompan) including surfacing</t>
  </si>
  <si>
    <t>Climber (Caloo) including surfacing</t>
  </si>
  <si>
    <t>Wetpour around the carousel</t>
  </si>
  <si>
    <t>FIXED ASSETS to 31st March 2024</t>
  </si>
  <si>
    <t>TOTAL up to 31/03/2024</t>
  </si>
  <si>
    <t>ADDITIONS AND REMOVALS 2023-24</t>
  </si>
  <si>
    <t>Silhouette of a miner, Wells Road</t>
  </si>
  <si>
    <t>Insurance value 2023/24</t>
  </si>
  <si>
    <t>Installed 2/5/23 donated by the Somerset District Miners Trust (£750 for insurance purposes)</t>
  </si>
  <si>
    <t>Second section of Waterside Valley</t>
  </si>
  <si>
    <t>Purchased 6/6/23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</si>
</sst>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0_ ;[Red]\(#,##0\ \)"/>
    <numFmt numFmtId="165" formatCode="&quot;£&quot;#,##0"/>
    <numFmt numFmtId="166" formatCode="#,##0.00_ ;[Red]\-#,##0.00\ "/>
    <numFmt numFmtId="167" formatCode="#,##0_ ;[Red]\-#,##0\ "/>
    <numFmt numFmtId="168" formatCode="d/m/yyyy"/>
  </numFmts>
  <fonts count="41" x14ac:knownFonts="1">
    <font>
      <sz val="11"/>
      <color theme="1"/>
      <name val="Arial"/>
    </font>
    <font>
      <b/>
      <u/>
      <sz val="12"/>
      <color theme="1"/>
      <name val="Arial"/>
      <family val="2"/>
    </font>
    <font>
      <sz val="12"/>
      <color theme="1"/>
      <name val="Arial"/>
      <family val="2"/>
    </font>
    <font>
      <b/>
      <u/>
      <sz val="12"/>
      <color rgb="FF000000"/>
      <name val="Arial"/>
      <family val="2"/>
    </font>
    <font>
      <b/>
      <sz val="12"/>
      <color rgb="FF000000"/>
      <name val="Arial"/>
      <family val="2"/>
    </font>
    <font>
      <b/>
      <u/>
      <sz val="11"/>
      <color rgb="FF000000"/>
      <name val="Arial"/>
      <family val="2"/>
    </font>
    <font>
      <b/>
      <u/>
      <sz val="11"/>
      <color theme="1"/>
      <name val="Arial"/>
      <family val="2"/>
    </font>
    <font>
      <b/>
      <sz val="12"/>
      <color theme="1"/>
      <name val="Arial"/>
      <family val="2"/>
    </font>
    <font>
      <i/>
      <sz val="10"/>
      <color theme="1"/>
      <name val="Arial"/>
      <family val="2"/>
    </font>
    <font>
      <sz val="11"/>
      <color theme="1"/>
      <name val="Calibri"/>
      <family val="2"/>
    </font>
    <font>
      <b/>
      <u/>
      <sz val="14"/>
      <color rgb="FF000000"/>
      <name val="Arial"/>
      <family val="2"/>
    </font>
    <font>
      <sz val="11"/>
      <color rgb="FF000000"/>
      <name val="Calibri"/>
      <family val="2"/>
    </font>
    <font>
      <sz val="12"/>
      <color rgb="FF000000"/>
      <name val="Arial"/>
      <family val="2"/>
    </font>
    <font>
      <sz val="11"/>
      <name val="Arial"/>
      <family val="2"/>
    </font>
    <font>
      <sz val="9"/>
      <color theme="1"/>
      <name val="Arial"/>
      <family val="2"/>
    </font>
    <font>
      <sz val="11"/>
      <color rgb="FFFF0000"/>
      <name val="Arial"/>
      <family val="2"/>
    </font>
    <font>
      <u/>
      <sz val="12"/>
      <color theme="1"/>
      <name val="Arial"/>
      <family val="2"/>
    </font>
    <font>
      <b/>
      <u/>
      <sz val="14"/>
      <color theme="1"/>
      <name val="Arial"/>
      <family val="2"/>
    </font>
    <font>
      <sz val="12"/>
      <color rgb="FFFF0000"/>
      <name val="Arial"/>
      <family val="2"/>
    </font>
    <font>
      <sz val="11"/>
      <color rgb="FFFF0000"/>
      <name val="Calibri"/>
      <family val="2"/>
    </font>
    <font>
      <b/>
      <i/>
      <u/>
      <sz val="12"/>
      <color rgb="FFFF0000"/>
      <name val="Arial"/>
      <family val="2"/>
    </font>
    <font>
      <b/>
      <sz val="11"/>
      <color rgb="FFFF0000"/>
      <name val="Calibri"/>
      <family val="2"/>
    </font>
    <font>
      <i/>
      <sz val="11"/>
      <color theme="1"/>
      <name val="Calibri"/>
      <family val="2"/>
    </font>
    <font>
      <i/>
      <sz val="9"/>
      <color theme="1"/>
      <name val="Calibri"/>
      <family val="2"/>
    </font>
    <font>
      <i/>
      <sz val="11"/>
      <color theme="1"/>
      <name val="Arial"/>
      <family val="2"/>
    </font>
    <font>
      <sz val="11"/>
      <color rgb="FF1F497D"/>
      <name val="Calibri"/>
      <family val="2"/>
    </font>
    <font>
      <i/>
      <sz val="12"/>
      <color theme="1"/>
      <name val="Arial"/>
      <family val="2"/>
    </font>
    <font>
      <sz val="11"/>
      <color rgb="FF000000"/>
      <name val="Arial"/>
      <family val="2"/>
    </font>
    <font>
      <i/>
      <sz val="11"/>
      <color rgb="FF000000"/>
      <name val="Arial"/>
      <family val="2"/>
    </font>
    <font>
      <i/>
      <sz val="9"/>
      <color theme="1"/>
      <name val="Arial"/>
      <family val="2"/>
    </font>
    <font>
      <i/>
      <sz val="12"/>
      <color rgb="FF000000"/>
      <name val="Arial"/>
      <family val="2"/>
    </font>
    <font>
      <sz val="10"/>
      <color theme="1"/>
      <name val="Arial"/>
      <family val="2"/>
    </font>
    <font>
      <sz val="11"/>
      <color theme="1"/>
      <name val="Arial"/>
      <family val="2"/>
    </font>
    <font>
      <sz val="12"/>
      <color rgb="FF000000"/>
      <name val="Arial"/>
      <charset val="1"/>
    </font>
    <font>
      <b/>
      <sz val="11"/>
      <color theme="1"/>
      <name val="Arial"/>
      <family val="2"/>
    </font>
    <font>
      <sz val="11"/>
      <name val="Calibri"/>
      <family val="2"/>
    </font>
    <font>
      <b/>
      <i/>
      <sz val="12"/>
      <color theme="1"/>
      <name val="Arial"/>
      <family val="2"/>
    </font>
    <font>
      <b/>
      <i/>
      <sz val="11"/>
      <color theme="1"/>
      <name val="Arial"/>
      <family val="2"/>
    </font>
    <font>
      <b/>
      <sz val="12"/>
      <color rgb="FFFF0000"/>
      <name val="Arial"/>
      <family val="2"/>
    </font>
    <font>
      <u/>
      <sz val="12"/>
      <color rgb="FFFF0000"/>
      <name val="Arial"/>
      <family val="2"/>
    </font>
    <font>
      <i/>
      <sz val="11"/>
      <color rgb="FFFF0000"/>
      <name val="Arial"/>
      <family val="2"/>
    </font>
  </fonts>
  <fills count="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2F2F2"/>
        <bgColor rgb="FFF2F2F2"/>
      </patternFill>
    </fill>
    <fill>
      <patternFill patternType="solid">
        <fgColor rgb="FFFFFF00"/>
        <bgColor indexed="64"/>
      </patternFill>
    </fill>
    <fill>
      <patternFill patternType="solid">
        <fgColor rgb="FFFFFF00"/>
        <bgColor rgb="FFFFFFFF"/>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s>
  <cellStyleXfs count="1">
    <xf numFmtId="0" fontId="0" fillId="0" borderId="0"/>
  </cellStyleXfs>
  <cellXfs count="326">
    <xf numFmtId="0" fontId="0" fillId="0" borderId="0" xfId="0"/>
    <xf numFmtId="0" fontId="1"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vertical="center"/>
    </xf>
    <xf numFmtId="0" fontId="9" fillId="0" borderId="0" xfId="0" applyFont="1"/>
    <xf numFmtId="0" fontId="10" fillId="0" borderId="0" xfId="0" applyFont="1" applyAlignment="1">
      <alignment vertical="center"/>
    </xf>
    <xf numFmtId="0" fontId="2" fillId="0" borderId="1" xfId="0" applyFont="1" applyBorder="1" applyAlignment="1">
      <alignment vertical="center"/>
    </xf>
    <xf numFmtId="3" fontId="2" fillId="0" borderId="1" xfId="0" applyNumberFormat="1" applyFont="1" applyBorder="1" applyAlignment="1">
      <alignment vertical="center"/>
    </xf>
    <xf numFmtId="0" fontId="11" fillId="0" borderId="1" xfId="0" applyFont="1" applyBorder="1" applyAlignment="1">
      <alignment vertical="center" wrapText="1"/>
    </xf>
    <xf numFmtId="0" fontId="9" fillId="0" borderId="0" xfId="0" applyFont="1" applyAlignment="1">
      <alignment vertical="center"/>
    </xf>
    <xf numFmtId="0" fontId="2" fillId="0" borderId="1" xfId="0" applyFont="1" applyBorder="1" applyAlignment="1">
      <alignment horizontal="right" vertical="center" wrapText="1"/>
    </xf>
    <xf numFmtId="4" fontId="2" fillId="0" borderId="1" xfId="0" applyNumberFormat="1" applyFont="1" applyBorder="1" applyAlignment="1">
      <alignment vertical="center"/>
    </xf>
    <xf numFmtId="166" fontId="2" fillId="0" borderId="1" xfId="0" applyNumberFormat="1" applyFont="1" applyBorder="1" applyAlignment="1">
      <alignment vertical="center"/>
    </xf>
    <xf numFmtId="166"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0" fontId="2" fillId="2" borderId="1" xfId="0" applyFont="1" applyFill="1" applyBorder="1" applyAlignment="1">
      <alignment vertical="center"/>
    </xf>
    <xf numFmtId="3" fontId="2" fillId="2" borderId="1" xfId="0" applyNumberFormat="1" applyFont="1" applyFill="1" applyBorder="1" applyAlignment="1">
      <alignment vertical="center"/>
    </xf>
    <xf numFmtId="0" fontId="9" fillId="2" borderId="1" xfId="0" applyFont="1" applyFill="1" applyBorder="1" applyAlignment="1">
      <alignment vertical="center" wrapText="1"/>
    </xf>
    <xf numFmtId="0" fontId="9" fillId="0" borderId="1" xfId="0" applyFont="1" applyBorder="1" applyAlignment="1">
      <alignment vertical="center" wrapText="1"/>
    </xf>
    <xf numFmtId="4" fontId="14" fillId="0" borderId="1" xfId="0" applyNumberFormat="1" applyFont="1" applyBorder="1" applyAlignment="1">
      <alignment horizontal="right" vertical="center" wrapText="1"/>
    </xf>
    <xf numFmtId="3" fontId="15" fillId="2" borderId="1" xfId="0" applyNumberFormat="1" applyFont="1" applyFill="1" applyBorder="1" applyAlignment="1">
      <alignment horizontal="right" vertical="center"/>
    </xf>
    <xf numFmtId="3" fontId="11" fillId="2" borderId="1" xfId="0" applyNumberFormat="1" applyFont="1" applyFill="1" applyBorder="1" applyAlignment="1">
      <alignment wrapText="1"/>
    </xf>
    <xf numFmtId="4" fontId="14" fillId="0" borderId="0" xfId="0" applyNumberFormat="1" applyFont="1" applyAlignment="1">
      <alignment horizontal="right" vertical="center" wrapText="1"/>
    </xf>
    <xf numFmtId="4" fontId="2" fillId="0" borderId="0" xfId="0" applyNumberFormat="1" applyFont="1" applyAlignment="1">
      <alignment vertical="center"/>
    </xf>
    <xf numFmtId="166" fontId="2" fillId="0" borderId="3"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0" xfId="0" applyNumberFormat="1" applyFont="1" applyAlignment="1">
      <alignment vertical="center"/>
    </xf>
    <xf numFmtId="3" fontId="15" fillId="0" borderId="0" xfId="0" applyNumberFormat="1" applyFont="1" applyAlignment="1">
      <alignment horizontal="right" vertical="center"/>
    </xf>
    <xf numFmtId="3" fontId="9" fillId="0" borderId="0" xfId="0" applyNumberFormat="1" applyFont="1" applyAlignment="1">
      <alignment wrapText="1"/>
    </xf>
    <xf numFmtId="0" fontId="9" fillId="0" borderId="0" xfId="0" applyFont="1" applyAlignment="1">
      <alignment vertical="center" wrapText="1"/>
    </xf>
    <xf numFmtId="0" fontId="4" fillId="0" borderId="0" xfId="0" applyFont="1" applyAlignment="1">
      <alignment horizontal="right" vertical="center"/>
    </xf>
    <xf numFmtId="3" fontId="7" fillId="0" borderId="4" xfId="0" applyNumberFormat="1" applyFont="1" applyBorder="1" applyAlignment="1">
      <alignment vertical="center"/>
    </xf>
    <xf numFmtId="3" fontId="16" fillId="0" borderId="0" xfId="0" applyNumberFormat="1" applyFont="1" applyAlignment="1">
      <alignment vertical="center"/>
    </xf>
    <xf numFmtId="0" fontId="2" fillId="0" borderId="0" xfId="0" applyFont="1" applyAlignment="1">
      <alignment horizontal="right" vertical="center"/>
    </xf>
    <xf numFmtId="167" fontId="2" fillId="0" borderId="4" xfId="0" applyNumberFormat="1" applyFont="1" applyBorder="1" applyAlignment="1">
      <alignment vertical="center"/>
    </xf>
    <xf numFmtId="167" fontId="2" fillId="0" borderId="5" xfId="0" applyNumberFormat="1" applyFont="1" applyBorder="1" applyAlignment="1">
      <alignment horizontal="right" vertical="center"/>
    </xf>
    <xf numFmtId="167" fontId="2" fillId="0" borderId="0" xfId="0" applyNumberFormat="1" applyFont="1" applyAlignment="1">
      <alignment vertical="center"/>
    </xf>
    <xf numFmtId="167" fontId="2" fillId="0" borderId="0" xfId="0" applyNumberFormat="1" applyFont="1" applyAlignment="1">
      <alignment horizontal="right" vertical="center"/>
    </xf>
    <xf numFmtId="0" fontId="17" fillId="0" borderId="0" xfId="0" applyFont="1" applyAlignment="1">
      <alignment vertical="center"/>
    </xf>
    <xf numFmtId="3" fontId="2" fillId="0" borderId="0" xfId="0" applyNumberFormat="1" applyFont="1"/>
    <xf numFmtId="166" fontId="2" fillId="0" borderId="0" xfId="0" applyNumberFormat="1" applyFont="1" applyAlignment="1">
      <alignment horizontal="right" vertical="center"/>
    </xf>
    <xf numFmtId="3" fontId="2" fillId="0" borderId="0" xfId="0" applyNumberFormat="1" applyFont="1" applyAlignment="1">
      <alignment horizontal="right" vertical="center"/>
    </xf>
    <xf numFmtId="0" fontId="2" fillId="0" borderId="0" xfId="0" applyFont="1" applyAlignment="1">
      <alignment vertical="center" wrapText="1"/>
    </xf>
    <xf numFmtId="0" fontId="2" fillId="0" borderId="6" xfId="0" applyFont="1" applyBorder="1" applyAlignment="1">
      <alignment vertical="center" wrapText="1"/>
    </xf>
    <xf numFmtId="4" fontId="2" fillId="0" borderId="6" xfId="0" applyNumberFormat="1" applyFont="1" applyBorder="1" applyAlignment="1">
      <alignment vertical="center" wrapText="1"/>
    </xf>
    <xf numFmtId="166" fontId="2" fillId="0" borderId="6" xfId="0" applyNumberFormat="1" applyFont="1" applyBorder="1" applyAlignment="1">
      <alignment vertical="center" wrapText="1"/>
    </xf>
    <xf numFmtId="3" fontId="2" fillId="0" borderId="6" xfId="0" applyNumberFormat="1" applyFont="1" applyBorder="1" applyAlignment="1">
      <alignment vertical="center"/>
    </xf>
    <xf numFmtId="0" fontId="2" fillId="0" borderId="6" xfId="0" applyFont="1" applyBorder="1" applyAlignment="1">
      <alignment vertical="center"/>
    </xf>
    <xf numFmtId="3" fontId="18" fillId="0" borderId="1" xfId="0" applyNumberFormat="1" applyFont="1" applyBorder="1" applyAlignment="1">
      <alignment horizontal="right" vertical="center"/>
    </xf>
    <xf numFmtId="3" fontId="18" fillId="0" borderId="0" xfId="0" applyNumberFormat="1" applyFont="1" applyAlignment="1">
      <alignment horizontal="right" vertical="center"/>
    </xf>
    <xf numFmtId="0" fontId="2" fillId="0" borderId="0" xfId="0" applyFont="1" applyAlignment="1">
      <alignment horizontal="right" vertical="center" wrapText="1"/>
    </xf>
    <xf numFmtId="166" fontId="2" fillId="0" borderId="0" xfId="0" applyNumberFormat="1" applyFont="1" applyAlignment="1">
      <alignment horizontal="right" vertical="center" wrapText="1"/>
    </xf>
    <xf numFmtId="0" fontId="9" fillId="0" borderId="0" xfId="0" applyFont="1" applyAlignment="1">
      <alignment horizontal="right" vertical="center"/>
    </xf>
    <xf numFmtId="0" fontId="2" fillId="0" borderId="1" xfId="0" applyFont="1" applyBorder="1" applyAlignment="1">
      <alignment vertical="center" wrapText="1"/>
    </xf>
    <xf numFmtId="4" fontId="2" fillId="0" borderId="0" xfId="0" applyNumberFormat="1" applyFont="1" applyAlignment="1">
      <alignment horizontal="right" vertical="center"/>
    </xf>
    <xf numFmtId="0" fontId="2" fillId="2" borderId="1" xfId="0" applyFont="1" applyFill="1" applyBorder="1" applyAlignment="1">
      <alignment vertical="center" wrapText="1"/>
    </xf>
    <xf numFmtId="3" fontId="2" fillId="2" borderId="1" xfId="0" applyNumberFormat="1" applyFont="1" applyFill="1" applyBorder="1" applyAlignment="1">
      <alignment horizontal="right" vertical="center"/>
    </xf>
    <xf numFmtId="3" fontId="18" fillId="2" borderId="1" xfId="0" applyNumberFormat="1" applyFont="1" applyFill="1" applyBorder="1" applyAlignment="1">
      <alignment horizontal="right" vertical="center"/>
    </xf>
    <xf numFmtId="0" fontId="12" fillId="0" borderId="1" xfId="0" applyFont="1" applyBorder="1" applyAlignment="1">
      <alignment vertical="center" wrapText="1"/>
    </xf>
    <xf numFmtId="166" fontId="2" fillId="0" borderId="0" xfId="0" applyNumberFormat="1" applyFont="1" applyAlignment="1">
      <alignment vertical="center"/>
    </xf>
    <xf numFmtId="0" fontId="12" fillId="0" borderId="11" xfId="0" applyFont="1" applyBorder="1" applyAlignment="1">
      <alignment vertical="center" wrapText="1"/>
    </xf>
    <xf numFmtId="3" fontId="2" fillId="0" borderId="11" xfId="0" applyNumberFormat="1" applyFont="1" applyBorder="1" applyAlignment="1">
      <alignment horizontal="right" vertical="center"/>
    </xf>
    <xf numFmtId="3" fontId="18" fillId="0" borderId="11" xfId="0" applyNumberFormat="1" applyFont="1" applyBorder="1" applyAlignment="1">
      <alignment horizontal="right" vertical="center"/>
    </xf>
    <xf numFmtId="0" fontId="9" fillId="0" borderId="11" xfId="0" applyFont="1" applyBorder="1" applyAlignment="1">
      <alignment vertical="center" wrapText="1"/>
    </xf>
    <xf numFmtId="0" fontId="12" fillId="0" borderId="1" xfId="0" applyFont="1" applyBorder="1" applyAlignment="1">
      <alignment horizontal="right" vertical="center" wrapText="1"/>
    </xf>
    <xf numFmtId="4" fontId="2" fillId="0" borderId="7" xfId="0" applyNumberFormat="1" applyFont="1" applyBorder="1" applyAlignment="1">
      <alignment vertical="center" wrapText="1"/>
    </xf>
    <xf numFmtId="0" fontId="2" fillId="0" borderId="7" xfId="0" applyFont="1" applyBorder="1" applyAlignment="1">
      <alignment vertical="center" wrapText="1"/>
    </xf>
    <xf numFmtId="166" fontId="2" fillId="0" borderId="7" xfId="0" applyNumberFormat="1" applyFont="1" applyBorder="1" applyAlignment="1">
      <alignment horizontal="right" vertical="center"/>
    </xf>
    <xf numFmtId="3" fontId="2" fillId="0" borderId="7" xfId="0" applyNumberFormat="1" applyFont="1" applyBorder="1" applyAlignment="1">
      <alignment horizontal="right" vertical="center"/>
    </xf>
    <xf numFmtId="0" fontId="2" fillId="0" borderId="7" xfId="0" applyFont="1" applyBorder="1" applyAlignment="1">
      <alignment horizontal="right" vertical="center"/>
    </xf>
    <xf numFmtId="0" fontId="2" fillId="0" borderId="12" xfId="0" applyFont="1" applyBorder="1" applyAlignment="1">
      <alignment vertical="center" wrapText="1"/>
    </xf>
    <xf numFmtId="3" fontId="2" fillId="0" borderId="12" xfId="0" applyNumberFormat="1" applyFont="1" applyBorder="1" applyAlignment="1">
      <alignment horizontal="right" vertical="center"/>
    </xf>
    <xf numFmtId="0" fontId="9" fillId="0" borderId="12" xfId="0" applyFont="1" applyBorder="1" applyAlignment="1">
      <alignment vertical="center" wrapText="1"/>
    </xf>
    <xf numFmtId="0" fontId="2" fillId="0" borderId="12" xfId="0" applyFont="1" applyBorder="1" applyAlignment="1">
      <alignment horizontal="right" vertical="center" wrapText="1"/>
    </xf>
    <xf numFmtId="4" fontId="2" fillId="0" borderId="12" xfId="0" applyNumberFormat="1" applyFont="1" applyBorder="1" applyAlignment="1">
      <alignment vertical="center" wrapText="1"/>
    </xf>
    <xf numFmtId="166" fontId="2" fillId="0" borderId="12" xfId="0" applyNumberFormat="1" applyFont="1" applyBorder="1" applyAlignment="1">
      <alignment horizontal="right" vertical="center"/>
    </xf>
    <xf numFmtId="0" fontId="2" fillId="0" borderId="12" xfId="0" applyFont="1" applyBorder="1" applyAlignment="1">
      <alignment horizontal="right" vertical="center"/>
    </xf>
    <xf numFmtId="0" fontId="2" fillId="0" borderId="2" xfId="0" applyFont="1" applyBorder="1" applyAlignment="1">
      <alignment vertical="center"/>
    </xf>
    <xf numFmtId="3" fontId="2" fillId="0" borderId="2" xfId="0" applyNumberFormat="1" applyFont="1" applyBorder="1" applyAlignment="1">
      <alignment horizontal="right" vertical="center"/>
    </xf>
    <xf numFmtId="0" fontId="9" fillId="0" borderId="2" xfId="0" applyFont="1" applyBorder="1" applyAlignment="1">
      <alignment vertical="center" wrapText="1"/>
    </xf>
    <xf numFmtId="166" fontId="2" fillId="0" borderId="2" xfId="0" applyNumberFormat="1" applyFont="1" applyBorder="1" applyAlignment="1">
      <alignment horizontal="right" vertical="center"/>
    </xf>
    <xf numFmtId="0" fontId="2" fillId="0" borderId="2" xfId="0" applyFont="1" applyBorder="1" applyAlignment="1">
      <alignment horizontal="right" vertical="center"/>
    </xf>
    <xf numFmtId="0" fontId="2" fillId="0" borderId="12" xfId="0" applyFont="1" applyBorder="1" applyAlignment="1">
      <alignment vertical="center"/>
    </xf>
    <xf numFmtId="4" fontId="2" fillId="0" borderId="12" xfId="0" applyNumberFormat="1" applyFont="1" applyBorder="1" applyAlignment="1">
      <alignment horizontal="right" vertical="center" wrapText="1"/>
    </xf>
    <xf numFmtId="0" fontId="2" fillId="0" borderId="2" xfId="0" applyFont="1" applyBorder="1" applyAlignment="1">
      <alignment vertical="center" wrapText="1"/>
    </xf>
    <xf numFmtId="0" fontId="2" fillId="0" borderId="2" xfId="0"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2" xfId="0" applyNumberFormat="1" applyFont="1" applyBorder="1" applyAlignment="1">
      <alignment vertical="center" wrapText="1"/>
    </xf>
    <xf numFmtId="0" fontId="9" fillId="0" borderId="3" xfId="0" applyFont="1" applyBorder="1" applyAlignment="1">
      <alignment vertical="center" wrapText="1"/>
    </xf>
    <xf numFmtId="0" fontId="2" fillId="0" borderId="3" xfId="0" applyFont="1" applyBorder="1" applyAlignment="1">
      <alignment horizontal="right" vertical="center" wrapText="1"/>
    </xf>
    <xf numFmtId="166" fontId="2" fillId="0" borderId="3" xfId="0" applyNumberFormat="1" applyFont="1" applyBorder="1" applyAlignment="1">
      <alignment horizontal="right" vertical="center" wrapText="1"/>
    </xf>
    <xf numFmtId="0" fontId="2" fillId="0" borderId="3" xfId="0" applyFont="1" applyBorder="1" applyAlignment="1">
      <alignment horizontal="right" vertical="center"/>
    </xf>
    <xf numFmtId="3" fontId="2" fillId="0" borderId="6" xfId="0" applyNumberFormat="1" applyFont="1" applyBorder="1" applyAlignment="1">
      <alignment horizontal="right" vertical="center"/>
    </xf>
    <xf numFmtId="0" fontId="9" fillId="0" borderId="6" xfId="0" applyFont="1" applyBorder="1" applyAlignment="1">
      <alignment vertical="center" wrapText="1"/>
    </xf>
    <xf numFmtId="0" fontId="2" fillId="0" borderId="6" xfId="0" applyFont="1" applyBorder="1" applyAlignment="1">
      <alignment horizontal="right" vertical="center" wrapText="1"/>
    </xf>
    <xf numFmtId="166" fontId="2" fillId="0" borderId="6" xfId="0" applyNumberFormat="1" applyFont="1" applyBorder="1" applyAlignment="1">
      <alignment horizontal="right" vertical="center" wrapText="1"/>
    </xf>
    <xf numFmtId="0" fontId="2" fillId="0" borderId="6" xfId="0" applyFont="1" applyBorder="1" applyAlignment="1">
      <alignment horizontal="right" vertical="center"/>
    </xf>
    <xf numFmtId="166" fontId="2" fillId="0" borderId="2" xfId="0" applyNumberFormat="1" applyFont="1" applyBorder="1" applyAlignment="1">
      <alignment horizontal="right" vertical="center" wrapText="1"/>
    </xf>
    <xf numFmtId="0" fontId="2" fillId="0" borderId="1" xfId="0" applyFont="1" applyBorder="1"/>
    <xf numFmtId="4" fontId="2" fillId="0" borderId="1" xfId="0" applyNumberFormat="1" applyFont="1" applyBorder="1" applyAlignment="1">
      <alignment vertical="center" wrapText="1"/>
    </xf>
    <xf numFmtId="0" fontId="2" fillId="0" borderId="1" xfId="0" applyFont="1" applyBorder="1" applyAlignment="1">
      <alignment horizontal="right" vertical="center"/>
    </xf>
    <xf numFmtId="1" fontId="2" fillId="0" borderId="1" xfId="0" applyNumberFormat="1" applyFont="1" applyBorder="1" applyAlignment="1">
      <alignment vertical="center"/>
    </xf>
    <xf numFmtId="0" fontId="18" fillId="0" borderId="1" xfId="0" applyFont="1" applyBorder="1" applyAlignment="1">
      <alignment vertical="center"/>
    </xf>
    <xf numFmtId="0" fontId="11" fillId="0" borderId="1" xfId="0" applyFont="1" applyBorder="1" applyAlignment="1">
      <alignment vertical="center"/>
    </xf>
    <xf numFmtId="0" fontId="9" fillId="0" borderId="1" xfId="0" applyFont="1" applyBorder="1"/>
    <xf numFmtId="1" fontId="2" fillId="2" borderId="1" xfId="0" applyNumberFormat="1" applyFont="1" applyFill="1" applyBorder="1" applyAlignment="1">
      <alignment vertical="center"/>
    </xf>
    <xf numFmtId="0" fontId="18" fillId="2" borderId="1" xfId="0" applyFont="1" applyFill="1" applyBorder="1" applyAlignment="1">
      <alignment vertical="center"/>
    </xf>
    <xf numFmtId="17" fontId="9" fillId="2" borderId="1" xfId="0" applyNumberFormat="1" applyFont="1" applyFill="1" applyBorder="1" applyAlignment="1">
      <alignment wrapText="1"/>
    </xf>
    <xf numFmtId="0" fontId="11" fillId="2" borderId="1" xfId="0" applyFont="1" applyFill="1" applyBorder="1"/>
    <xf numFmtId="17" fontId="9" fillId="2" borderId="1" xfId="0" applyNumberFormat="1" applyFont="1" applyFill="1" applyBorder="1"/>
    <xf numFmtId="0" fontId="4" fillId="0" borderId="0" xfId="0" applyFont="1" applyAlignment="1">
      <alignment horizontal="right"/>
    </xf>
    <xf numFmtId="3" fontId="7" fillId="0" borderId="4" xfId="0" applyNumberFormat="1" applyFont="1" applyBorder="1" applyAlignment="1">
      <alignment horizontal="right" vertical="center"/>
    </xf>
    <xf numFmtId="4" fontId="2" fillId="0" borderId="0" xfId="0" applyNumberFormat="1" applyFont="1" applyAlignment="1">
      <alignment vertical="center" wrapText="1"/>
    </xf>
    <xf numFmtId="8" fontId="9" fillId="0" borderId="0" xfId="0" applyNumberFormat="1" applyFont="1" applyAlignment="1">
      <alignment horizontal="center" vertical="center" wrapText="1"/>
    </xf>
    <xf numFmtId="166" fontId="2" fillId="0" borderId="6" xfId="0" applyNumberFormat="1" applyFont="1" applyBorder="1" applyAlignment="1">
      <alignment horizontal="right" vertical="center"/>
    </xf>
    <xf numFmtId="0" fontId="2" fillId="0" borderId="7" xfId="0" applyFont="1" applyBorder="1" applyAlignment="1">
      <alignment horizontal="right" vertical="center" wrapText="1"/>
    </xf>
    <xf numFmtId="0" fontId="0" fillId="2" borderId="1" xfId="0" applyFill="1" applyBorder="1" applyAlignment="1">
      <alignment vertical="center"/>
    </xf>
    <xf numFmtId="0" fontId="19" fillId="0" borderId="1" xfId="0" applyFont="1" applyBorder="1" applyAlignment="1">
      <alignment vertical="center" wrapText="1"/>
    </xf>
    <xf numFmtId="49" fontId="9" fillId="0" borderId="1" xfId="0" applyNumberFormat="1" applyFont="1" applyBorder="1" applyAlignment="1">
      <alignment horizontal="left" vertical="center" wrapText="1"/>
    </xf>
    <xf numFmtId="3" fontId="8" fillId="0" borderId="1" xfId="0" applyNumberFormat="1" applyFont="1" applyBorder="1" applyAlignment="1">
      <alignment horizontal="right" vertical="center"/>
    </xf>
    <xf numFmtId="0" fontId="19" fillId="0" borderId="0" xfId="0" applyFont="1" applyAlignment="1">
      <alignment vertical="center" wrapText="1"/>
    </xf>
    <xf numFmtId="0" fontId="0" fillId="0" borderId="3" xfId="0" applyBorder="1"/>
    <xf numFmtId="0" fontId="2" fillId="0" borderId="3" xfId="0" applyFont="1" applyBorder="1"/>
    <xf numFmtId="0" fontId="9" fillId="0" borderId="3" xfId="0" applyFont="1" applyBorder="1"/>
    <xf numFmtId="0" fontId="19" fillId="0" borderId="6" xfId="0" applyFont="1" applyBorder="1" applyAlignment="1">
      <alignment vertical="center" wrapText="1"/>
    </xf>
    <xf numFmtId="4" fontId="0" fillId="0" borderId="2" xfId="0" applyNumberFormat="1" applyBorder="1" applyAlignment="1">
      <alignment horizontal="right" vertical="center" wrapText="1"/>
    </xf>
    <xf numFmtId="4" fontId="2" fillId="0" borderId="1" xfId="0" applyNumberFormat="1" applyFont="1" applyBorder="1" applyAlignment="1">
      <alignment horizontal="right" vertical="center" wrapText="1"/>
    </xf>
    <xf numFmtId="0" fontId="2" fillId="0" borderId="13" xfId="0" applyFont="1" applyBorder="1" applyAlignment="1">
      <alignment horizontal="right" vertical="center" wrapText="1"/>
    </xf>
    <xf numFmtId="3" fontId="2" fillId="4" borderId="1" xfId="0" applyNumberFormat="1" applyFont="1" applyFill="1" applyBorder="1" applyAlignment="1">
      <alignment horizontal="right" vertical="center"/>
    </xf>
    <xf numFmtId="4" fontId="0" fillId="0" borderId="1" xfId="0" applyNumberFormat="1" applyBorder="1" applyAlignment="1">
      <alignment horizontal="right" vertical="center" wrapText="1"/>
    </xf>
    <xf numFmtId="0" fontId="12" fillId="0" borderId="0" xfId="0" applyFont="1" applyAlignment="1">
      <alignment horizontal="right" vertical="center" wrapText="1"/>
    </xf>
    <xf numFmtId="0" fontId="2" fillId="2" borderId="1" xfId="0" applyFont="1" applyFill="1" applyBorder="1" applyAlignment="1">
      <alignment horizontal="right" vertical="center"/>
    </xf>
    <xf numFmtId="0" fontId="18" fillId="2" borderId="1" xfId="0" applyFont="1" applyFill="1" applyBorder="1" applyAlignment="1">
      <alignment horizontal="right" vertical="center"/>
    </xf>
    <xf numFmtId="0" fontId="9" fillId="2" borderId="1" xfId="0" applyFont="1" applyFill="1" applyBorder="1" applyAlignment="1">
      <alignment vertical="center"/>
    </xf>
    <xf numFmtId="0" fontId="2" fillId="2" borderId="1" xfId="0" applyFont="1" applyFill="1" applyBorder="1"/>
    <xf numFmtId="0" fontId="2" fillId="2" borderId="11" xfId="0" applyFont="1" applyFill="1" applyBorder="1" applyAlignment="1">
      <alignment vertical="center"/>
    </xf>
    <xf numFmtId="0" fontId="2" fillId="2" borderId="11" xfId="0" applyFont="1" applyFill="1" applyBorder="1" applyAlignment="1">
      <alignment horizontal="right" vertical="center"/>
    </xf>
    <xf numFmtId="0" fontId="18" fillId="2" borderId="11" xfId="0" applyFont="1" applyFill="1" applyBorder="1" applyAlignment="1">
      <alignment horizontal="right" vertical="center"/>
    </xf>
    <xf numFmtId="0" fontId="9" fillId="2" borderId="11" xfId="0" applyFont="1" applyFill="1" applyBorder="1" applyAlignment="1">
      <alignment vertical="center" wrapText="1"/>
    </xf>
    <xf numFmtId="1" fontId="2" fillId="0" borderId="1" xfId="0" applyNumberFormat="1" applyFont="1" applyBorder="1" applyAlignment="1">
      <alignment horizontal="right" vertical="center"/>
    </xf>
    <xf numFmtId="1" fontId="18" fillId="0" borderId="1" xfId="0" applyNumberFormat="1" applyFont="1" applyBorder="1" applyAlignment="1">
      <alignment horizontal="right" vertical="center"/>
    </xf>
    <xf numFmtId="0" fontId="14" fillId="0" borderId="1" xfId="0" applyFont="1" applyBorder="1" applyAlignment="1">
      <alignment horizontal="right" vertical="center" wrapText="1"/>
    </xf>
    <xf numFmtId="0" fontId="14" fillId="0" borderId="0" xfId="0" applyFont="1" applyAlignment="1">
      <alignment horizontal="right" vertical="center" wrapText="1"/>
    </xf>
    <xf numFmtId="166" fontId="2" fillId="0" borderId="5" xfId="0" applyNumberFormat="1" applyFont="1" applyBorder="1" applyAlignment="1">
      <alignment horizontal="right" vertical="center"/>
    </xf>
    <xf numFmtId="3" fontId="2" fillId="0" borderId="5" xfId="0" applyNumberFormat="1" applyFont="1" applyBorder="1" applyAlignment="1">
      <alignment horizontal="right" vertical="center"/>
    </xf>
    <xf numFmtId="0" fontId="2" fillId="0" borderId="3" xfId="0" applyFont="1" applyBorder="1" applyAlignment="1">
      <alignment horizontal="left" vertical="center"/>
    </xf>
    <xf numFmtId="4" fontId="2" fillId="0" borderId="0" xfId="0" applyNumberFormat="1" applyFont="1" applyAlignment="1">
      <alignment horizontal="right" vertical="center" wrapText="1"/>
    </xf>
    <xf numFmtId="3" fontId="18" fillId="0" borderId="6" xfId="0" applyNumberFormat="1" applyFont="1" applyBorder="1" applyAlignment="1">
      <alignment horizontal="right" vertical="center"/>
    </xf>
    <xf numFmtId="0" fontId="0" fillId="0" borderId="6" xfId="0" applyBorder="1"/>
    <xf numFmtId="3" fontId="18" fillId="0" borderId="2" xfId="0" applyNumberFormat="1" applyFont="1" applyBorder="1" applyAlignment="1">
      <alignment horizontal="right" vertical="center"/>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3" fontId="18" fillId="0" borderId="12" xfId="0" applyNumberFormat="1" applyFont="1" applyBorder="1" applyAlignment="1">
      <alignment horizontal="right" vertical="center"/>
    </xf>
    <xf numFmtId="0" fontId="9" fillId="0" borderId="12" xfId="0" applyFont="1" applyBorder="1" applyAlignment="1">
      <alignment horizontal="left" vertical="center" wrapText="1"/>
    </xf>
    <xf numFmtId="165" fontId="12" fillId="0" borderId="1" xfId="0" applyNumberFormat="1" applyFont="1" applyBorder="1" applyAlignment="1">
      <alignment horizontal="right" vertical="center" wrapText="1"/>
    </xf>
    <xf numFmtId="3" fontId="8" fillId="0" borderId="2" xfId="0" applyNumberFormat="1" applyFont="1" applyBorder="1" applyAlignment="1">
      <alignment horizontal="right" vertical="center"/>
    </xf>
    <xf numFmtId="3" fontId="8" fillId="0" borderId="0" xfId="0" applyNumberFormat="1" applyFont="1" applyAlignment="1">
      <alignment horizontal="right" vertical="center"/>
    </xf>
    <xf numFmtId="0" fontId="7" fillId="0" borderId="0" xfId="0" applyFont="1" applyAlignment="1">
      <alignment horizontal="right"/>
    </xf>
    <xf numFmtId="3" fontId="20" fillId="0" borderId="0" xfId="0" applyNumberFormat="1" applyFont="1" applyAlignment="1">
      <alignment horizontal="right" vertical="center"/>
    </xf>
    <xf numFmtId="3" fontId="21" fillId="0" borderId="0" xfId="0" applyNumberFormat="1" applyFont="1" applyAlignment="1">
      <alignment vertical="center"/>
    </xf>
    <xf numFmtId="3" fontId="9" fillId="0" borderId="0" xfId="0" applyNumberFormat="1" applyFont="1" applyAlignment="1">
      <alignment vertical="center"/>
    </xf>
    <xf numFmtId="0" fontId="9" fillId="3" borderId="17" xfId="0" applyFont="1" applyFill="1" applyBorder="1"/>
    <xf numFmtId="0" fontId="0" fillId="0" borderId="0" xfId="0" applyAlignment="1">
      <alignment horizontal="right" vertical="center"/>
    </xf>
    <xf numFmtId="0" fontId="22" fillId="0" borderId="0" xfId="0" applyFont="1"/>
    <xf numFmtId="0" fontId="23" fillId="0" borderId="0" xfId="0" applyFont="1"/>
    <xf numFmtId="166" fontId="9" fillId="0" borderId="0" xfId="0" applyNumberFormat="1" applyFont="1" applyAlignment="1">
      <alignment horizontal="right" vertical="center"/>
    </xf>
    <xf numFmtId="0" fontId="24" fillId="0" borderId="0" xfId="0" applyFont="1" applyAlignment="1">
      <alignment horizontal="right"/>
    </xf>
    <xf numFmtId="168" fontId="24" fillId="0" borderId="0" xfId="0" applyNumberFormat="1" applyFont="1" applyAlignment="1">
      <alignment horizontal="left"/>
    </xf>
    <xf numFmtId="0" fontId="2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3" fontId="9" fillId="0" borderId="0" xfId="0" applyNumberFormat="1" applyFont="1"/>
    <xf numFmtId="0" fontId="1" fillId="0" borderId="1" xfId="0" applyFont="1" applyBorder="1" applyAlignment="1">
      <alignment horizontal="center" vertical="center"/>
    </xf>
    <xf numFmtId="0" fontId="1" fillId="0" borderId="0" xfId="0" applyFont="1" applyAlignment="1">
      <alignmen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0" fontId="16" fillId="0" borderId="0" xfId="0" applyFont="1" applyAlignment="1">
      <alignment vertical="center"/>
    </xf>
    <xf numFmtId="0" fontId="2" fillId="0" borderId="11" xfId="0" applyFont="1" applyBorder="1" applyAlignment="1">
      <alignment horizontal="right" vertical="center" wrapText="1"/>
    </xf>
    <xf numFmtId="0" fontId="16" fillId="0" borderId="0" xfId="0" applyFont="1" applyAlignment="1">
      <alignment vertical="center" wrapText="1"/>
    </xf>
    <xf numFmtId="4" fontId="2" fillId="0" borderId="11" xfId="0" applyNumberFormat="1" applyFont="1" applyBorder="1" applyAlignment="1">
      <alignment horizontal="right" vertical="center" wrapText="1"/>
    </xf>
    <xf numFmtId="0" fontId="2" fillId="0" borderId="11" xfId="0" applyFont="1" applyBorder="1" applyAlignment="1">
      <alignment vertical="center"/>
    </xf>
    <xf numFmtId="166" fontId="2"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0" fontId="2" fillId="0" borderId="11" xfId="0" applyFont="1" applyBorder="1" applyAlignment="1">
      <alignment vertical="center" wrapText="1"/>
    </xf>
    <xf numFmtId="0" fontId="11" fillId="0" borderId="11" xfId="0" applyFont="1" applyBorder="1" applyAlignment="1">
      <alignment vertical="center" wrapText="1"/>
    </xf>
    <xf numFmtId="166" fontId="2" fillId="0" borderId="11" xfId="0" applyNumberFormat="1" applyFont="1" applyBorder="1" applyAlignment="1">
      <alignment horizontal="right" vertical="center" wrapText="1"/>
    </xf>
    <xf numFmtId="0" fontId="2" fillId="0" borderId="11" xfId="0" applyFont="1" applyBorder="1" applyAlignment="1">
      <alignment horizontal="right" vertical="center"/>
    </xf>
    <xf numFmtId="0" fontId="16" fillId="0" borderId="0" xfId="0" applyFont="1"/>
    <xf numFmtId="4" fontId="2" fillId="0" borderId="11" xfId="0" applyNumberFormat="1" applyFont="1" applyBorder="1" applyAlignment="1">
      <alignment vertical="center" wrapText="1"/>
    </xf>
    <xf numFmtId="4" fontId="2" fillId="0" borderId="11" xfId="0" applyNumberFormat="1" applyFont="1" applyBorder="1" applyAlignment="1">
      <alignment horizontal="right" vertical="center"/>
    </xf>
    <xf numFmtId="0" fontId="2" fillId="0" borderId="11" xfId="0" applyFont="1" applyBorder="1" applyAlignment="1">
      <alignment horizontal="left" vertical="center"/>
    </xf>
    <xf numFmtId="3" fontId="17" fillId="0" borderId="0" xfId="0" applyNumberFormat="1" applyFont="1" applyAlignment="1">
      <alignment horizontal="right" vertical="center"/>
    </xf>
    <xf numFmtId="166" fontId="16" fillId="0" borderId="0" xfId="0" applyNumberFormat="1" applyFont="1" applyAlignment="1">
      <alignment horizontal="right" vertical="center"/>
    </xf>
    <xf numFmtId="3" fontId="1" fillId="0" borderId="0" xfId="0" applyNumberFormat="1" applyFont="1" applyAlignment="1">
      <alignment horizontal="right" vertical="center"/>
    </xf>
    <xf numFmtId="0" fontId="9" fillId="0" borderId="17" xfId="0" applyFont="1" applyBorder="1" applyAlignment="1">
      <alignment vertical="center" wrapText="1"/>
    </xf>
    <xf numFmtId="0" fontId="0" fillId="0" borderId="17" xfId="0" applyBorder="1"/>
    <xf numFmtId="0" fontId="2" fillId="0" borderId="17" xfId="0" applyFont="1" applyBorder="1" applyAlignment="1">
      <alignment horizontal="right" vertical="center" wrapText="1"/>
    </xf>
    <xf numFmtId="0" fontId="34" fillId="0" borderId="0" xfId="0" applyFont="1"/>
    <xf numFmtId="0" fontId="32" fillId="0" borderId="0" xfId="0" applyFont="1"/>
    <xf numFmtId="4" fontId="14" fillId="0" borderId="13" xfId="0" applyNumberFormat="1" applyFont="1" applyBorder="1" applyAlignment="1">
      <alignment horizontal="right" vertical="center" wrapText="1"/>
    </xf>
    <xf numFmtId="0" fontId="9" fillId="0" borderId="18" xfId="0" applyFont="1" applyBorder="1" applyAlignment="1">
      <alignment vertical="center"/>
    </xf>
    <xf numFmtId="0" fontId="9" fillId="0" borderId="18" xfId="0" applyFont="1" applyBorder="1" applyAlignment="1">
      <alignment vertical="center" wrapText="1"/>
    </xf>
    <xf numFmtId="0" fontId="9" fillId="0" borderId="19" xfId="0" applyFont="1" applyBorder="1" applyAlignment="1">
      <alignment vertical="center" wrapText="1"/>
    </xf>
    <xf numFmtId="0" fontId="12" fillId="0" borderId="13" xfId="0" applyFont="1" applyBorder="1" applyAlignment="1">
      <alignment horizontal="right" vertical="center" wrapText="1"/>
    </xf>
    <xf numFmtId="0" fontId="12" fillId="0" borderId="8" xfId="0" applyFont="1" applyBorder="1" applyAlignment="1">
      <alignment horizontal="right" vertical="center" wrapText="1"/>
    </xf>
    <xf numFmtId="0" fontId="0" fillId="0" borderId="18" xfId="0" applyBorder="1"/>
    <xf numFmtId="0" fontId="19" fillId="0" borderId="18" xfId="0" applyFont="1" applyBorder="1" applyAlignment="1">
      <alignment vertical="center" wrapText="1"/>
    </xf>
    <xf numFmtId="165" fontId="12" fillId="0" borderId="13" xfId="0" applyNumberFormat="1" applyFont="1" applyBorder="1" applyAlignment="1">
      <alignment horizontal="right" vertical="center" wrapText="1"/>
    </xf>
    <xf numFmtId="0" fontId="13" fillId="0" borderId="17" xfId="0" applyFont="1" applyBorder="1"/>
    <xf numFmtId="6" fontId="13" fillId="0" borderId="17" xfId="0" applyNumberFormat="1" applyFont="1" applyBorder="1"/>
    <xf numFmtId="3" fontId="18" fillId="0" borderId="17" xfId="0" applyNumberFormat="1" applyFont="1" applyBorder="1" applyAlignment="1">
      <alignment horizontal="right" vertical="center"/>
    </xf>
    <xf numFmtId="0" fontId="9" fillId="0" borderId="10" xfId="0" applyFont="1" applyBorder="1" applyAlignment="1">
      <alignment horizontal="center" vertical="center" wrapText="1"/>
    </xf>
    <xf numFmtId="0" fontId="36" fillId="0" borderId="0" xfId="0" applyFont="1" applyAlignment="1">
      <alignment vertical="center"/>
    </xf>
    <xf numFmtId="3" fontId="36" fillId="0" borderId="0" xfId="0" applyNumberFormat="1" applyFont="1" applyAlignment="1">
      <alignment horizontal="right" vertical="center"/>
    </xf>
    <xf numFmtId="0" fontId="36" fillId="0" borderId="17" xfId="0" applyFont="1" applyBorder="1" applyAlignment="1">
      <alignment vertical="center" wrapText="1"/>
    </xf>
    <xf numFmtId="3" fontId="36" fillId="0" borderId="17" xfId="0" applyNumberFormat="1" applyFont="1" applyBorder="1" applyAlignment="1">
      <alignment horizontal="right" vertical="center"/>
    </xf>
    <xf numFmtId="0" fontId="36" fillId="0" borderId="1" xfId="0" applyFont="1" applyBorder="1" applyAlignment="1">
      <alignment vertical="center" wrapText="1"/>
    </xf>
    <xf numFmtId="3" fontId="36" fillId="0" borderId="1" xfId="0" applyNumberFormat="1" applyFont="1" applyBorder="1" applyAlignment="1">
      <alignment horizontal="right" vertical="center"/>
    </xf>
    <xf numFmtId="3" fontId="37" fillId="0" borderId="0" xfId="0" applyNumberFormat="1" applyFont="1"/>
    <xf numFmtId="0" fontId="37" fillId="0" borderId="0" xfId="0" applyFont="1"/>
    <xf numFmtId="0" fontId="36" fillId="0" borderId="0" xfId="0" applyFont="1"/>
    <xf numFmtId="1" fontId="36" fillId="0" borderId="0" xfId="0" applyNumberFormat="1" applyFont="1"/>
    <xf numFmtId="0" fontId="9" fillId="0" borderId="6" xfId="0" applyFont="1" applyBorder="1" applyAlignment="1">
      <alignment horizontal="left" vertical="center" wrapText="1"/>
    </xf>
    <xf numFmtId="4" fontId="2" fillId="0" borderId="6" xfId="0" applyNumberFormat="1" applyFont="1" applyBorder="1" applyAlignment="1">
      <alignment horizontal="right" vertical="center" wrapText="1"/>
    </xf>
    <xf numFmtId="0" fontId="0" fillId="0" borderId="0" xfId="0" applyAlignment="1">
      <alignment wrapText="1"/>
    </xf>
    <xf numFmtId="0" fontId="9" fillId="0" borderId="0" xfId="0" applyFont="1" applyAlignment="1">
      <alignment wrapText="1"/>
    </xf>
    <xf numFmtId="0" fontId="32" fillId="0" borderId="0" xfId="0" applyFont="1" applyAlignment="1">
      <alignment wrapText="1"/>
    </xf>
    <xf numFmtId="0" fontId="9" fillId="0" borderId="20" xfId="0" applyFont="1" applyBorder="1" applyAlignment="1">
      <alignment vertical="center" wrapText="1"/>
    </xf>
    <xf numFmtId="0" fontId="33" fillId="0" borderId="8" xfId="0" applyFont="1" applyBorder="1" applyAlignment="1">
      <alignment horizontal="right"/>
    </xf>
    <xf numFmtId="3" fontId="2" fillId="0" borderId="18" xfId="0" applyNumberFormat="1" applyFont="1" applyBorder="1" applyAlignment="1">
      <alignment horizontal="right" vertical="center"/>
    </xf>
    <xf numFmtId="0" fontId="9" fillId="0" borderId="18" xfId="0" applyFont="1" applyBorder="1" applyAlignment="1">
      <alignment horizontal="center" vertical="center" wrapText="1"/>
    </xf>
    <xf numFmtId="0" fontId="33" fillId="0" borderId="18" xfId="0" applyFont="1" applyBorder="1" applyAlignment="1">
      <alignment horizontal="right"/>
    </xf>
    <xf numFmtId="0" fontId="13" fillId="0" borderId="18" xfId="0" applyFont="1" applyBorder="1"/>
    <xf numFmtId="0" fontId="2" fillId="5" borderId="18" xfId="0" applyFont="1" applyFill="1" applyBorder="1" applyAlignment="1">
      <alignment vertical="center" wrapText="1"/>
    </xf>
    <xf numFmtId="4" fontId="2" fillId="0" borderId="3" xfId="0" applyNumberFormat="1" applyFont="1" applyBorder="1" applyAlignment="1">
      <alignment vertical="center" wrapText="1"/>
    </xf>
    <xf numFmtId="0" fontId="2" fillId="2" borderId="11" xfId="0" applyFont="1" applyFill="1" applyBorder="1" applyAlignment="1">
      <alignment vertical="center" wrapText="1"/>
    </xf>
    <xf numFmtId="3" fontId="2" fillId="2" borderId="11" xfId="0" applyNumberFormat="1" applyFont="1" applyFill="1" applyBorder="1" applyAlignment="1">
      <alignment horizontal="right" vertical="center"/>
    </xf>
    <xf numFmtId="3" fontId="18" fillId="2" borderId="11"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18" fillId="2" borderId="18" xfId="0" applyNumberFormat="1" applyFont="1" applyFill="1" applyBorder="1" applyAlignment="1">
      <alignment horizontal="right" vertical="center"/>
    </xf>
    <xf numFmtId="0" fontId="9" fillId="2" borderId="18" xfId="0" applyFont="1" applyFill="1" applyBorder="1" applyAlignment="1">
      <alignment vertical="center" wrapText="1"/>
    </xf>
    <xf numFmtId="0" fontId="9" fillId="0" borderId="17" xfId="0" applyFont="1" applyBorder="1" applyAlignment="1">
      <alignment vertical="center"/>
    </xf>
    <xf numFmtId="3" fontId="2" fillId="0" borderId="11" xfId="0" applyNumberFormat="1" applyFont="1" applyBorder="1" applyAlignment="1">
      <alignment vertical="center"/>
    </xf>
    <xf numFmtId="3" fontId="15" fillId="0" borderId="11" xfId="0" applyNumberFormat="1" applyFont="1" applyBorder="1" applyAlignment="1">
      <alignment horizontal="right" vertical="center"/>
    </xf>
    <xf numFmtId="3" fontId="9" fillId="0" borderId="11" xfId="0" applyNumberFormat="1" applyFont="1" applyBorder="1" applyAlignment="1">
      <alignment vertical="center" wrapText="1"/>
    </xf>
    <xf numFmtId="0" fontId="9" fillId="0" borderId="20" xfId="0" applyFont="1" applyBorder="1" applyAlignment="1">
      <alignment vertical="center"/>
    </xf>
    <xf numFmtId="0" fontId="15" fillId="0" borderId="0" xfId="0" applyFont="1"/>
    <xf numFmtId="164" fontId="38" fillId="0" borderId="1" xfId="0" applyNumberFormat="1" applyFont="1" applyBorder="1" applyAlignment="1">
      <alignment horizontal="center" vertical="center" wrapText="1"/>
    </xf>
    <xf numFmtId="164" fontId="38" fillId="0" borderId="0" xfId="0" applyNumberFormat="1" applyFont="1" applyAlignment="1">
      <alignment horizontal="center" vertical="center"/>
    </xf>
    <xf numFmtId="0" fontId="38" fillId="0" borderId="0" xfId="0" applyFont="1" applyAlignment="1">
      <alignment horizontal="center" vertical="center"/>
    </xf>
    <xf numFmtId="3" fontId="18" fillId="0" borderId="1" xfId="0" applyNumberFormat="1" applyFont="1" applyBorder="1"/>
    <xf numFmtId="3" fontId="18" fillId="2" borderId="1" xfId="0" applyNumberFormat="1" applyFont="1" applyFill="1" applyBorder="1"/>
    <xf numFmtId="3" fontId="39" fillId="0" borderId="0" xfId="0" applyNumberFormat="1" applyFont="1" applyAlignment="1">
      <alignment vertical="center"/>
    </xf>
    <xf numFmtId="3" fontId="18" fillId="0" borderId="0" xfId="0" applyNumberFormat="1" applyFont="1"/>
    <xf numFmtId="0" fontId="15" fillId="0" borderId="1" xfId="0" applyFont="1" applyBorder="1"/>
    <xf numFmtId="3" fontId="18" fillId="0" borderId="18" xfId="0" applyNumberFormat="1" applyFont="1" applyBorder="1" applyAlignment="1">
      <alignment horizontal="right" vertical="center"/>
    </xf>
    <xf numFmtId="0" fontId="18" fillId="0" borderId="0" xfId="0" applyFont="1"/>
    <xf numFmtId="3" fontId="18" fillId="0" borderId="3" xfId="0" applyNumberFormat="1" applyFont="1" applyBorder="1" applyAlignment="1">
      <alignment horizontal="right" vertical="center"/>
    </xf>
    <xf numFmtId="0" fontId="15" fillId="0" borderId="0" xfId="0" applyFont="1" applyAlignment="1">
      <alignment horizontal="right" vertical="center"/>
    </xf>
    <xf numFmtId="168" fontId="40" fillId="0" borderId="0" xfId="0" applyNumberFormat="1" applyFont="1" applyAlignment="1">
      <alignment horizontal="left"/>
    </xf>
    <xf numFmtId="6" fontId="9" fillId="0" borderId="18" xfId="0" applyNumberFormat="1" applyFont="1" applyBorder="1" applyAlignment="1">
      <alignment vertical="center"/>
    </xf>
    <xf numFmtId="6" fontId="9" fillId="0" borderId="18" xfId="0" applyNumberFormat="1" applyFont="1" applyBorder="1" applyAlignment="1">
      <alignment vertical="center" wrapText="1"/>
    </xf>
    <xf numFmtId="0" fontId="36" fillId="0" borderId="17" xfId="0" applyFont="1" applyBorder="1" applyAlignment="1">
      <alignment vertical="center"/>
    </xf>
    <xf numFmtId="0" fontId="36" fillId="0" borderId="0" xfId="0" applyFont="1" applyAlignment="1">
      <alignment vertical="center" wrapText="1"/>
    </xf>
    <xf numFmtId="0" fontId="9" fillId="0" borderId="17" xfId="0" applyFont="1" applyBorder="1" applyAlignment="1">
      <alignment horizontal="center" vertical="center" wrapText="1"/>
    </xf>
    <xf numFmtId="0" fontId="33" fillId="0" borderId="17" xfId="0" applyFont="1" applyBorder="1" applyAlignment="1">
      <alignment horizontal="right"/>
    </xf>
    <xf numFmtId="0" fontId="2" fillId="0" borderId="18" xfId="0" applyFont="1" applyBorder="1" applyAlignment="1">
      <alignment vertical="center" wrapText="1"/>
    </xf>
    <xf numFmtId="6" fontId="9" fillId="0" borderId="17" xfId="0" applyNumberFormat="1" applyFont="1" applyBorder="1" applyAlignment="1">
      <alignment vertical="center" wrapText="1"/>
    </xf>
    <xf numFmtId="3" fontId="15" fillId="2" borderId="11" xfId="0" applyNumberFormat="1" applyFont="1" applyFill="1" applyBorder="1" applyAlignment="1">
      <alignment horizontal="right" vertical="center"/>
    </xf>
    <xf numFmtId="3" fontId="11" fillId="2" borderId="11" xfId="0" applyNumberFormat="1" applyFont="1" applyFill="1" applyBorder="1" applyAlignment="1">
      <alignment wrapText="1"/>
    </xf>
    <xf numFmtId="4" fontId="14" fillId="0" borderId="17" xfId="0" applyNumberFormat="1" applyFont="1" applyBorder="1" applyAlignment="1">
      <alignment horizontal="right" vertical="center" wrapText="1"/>
    </xf>
    <xf numFmtId="4" fontId="2" fillId="0" borderId="17" xfId="0" applyNumberFormat="1" applyFont="1" applyBorder="1" applyAlignment="1">
      <alignment vertical="center"/>
    </xf>
    <xf numFmtId="0" fontId="2" fillId="6" borderId="11" xfId="0" applyFont="1" applyFill="1" applyBorder="1" applyAlignment="1">
      <alignment vertical="center"/>
    </xf>
    <xf numFmtId="3" fontId="2" fillId="6" borderId="11" xfId="0" applyNumberFormat="1" applyFont="1" applyFill="1" applyBorder="1" applyAlignment="1">
      <alignment vertical="center"/>
    </xf>
    <xf numFmtId="0" fontId="2" fillId="0" borderId="11" xfId="0" applyFont="1" applyBorder="1" applyAlignment="1">
      <alignment horizontal="right" vertical="center"/>
    </xf>
    <xf numFmtId="0" fontId="13" fillId="0" borderId="7" xfId="0" applyFont="1" applyBorder="1"/>
    <xf numFmtId="0" fontId="13" fillId="0" borderId="2" xfId="0" applyFont="1" applyBorder="1"/>
    <xf numFmtId="0" fontId="12" fillId="0" borderId="8" xfId="0" applyFont="1" applyBorder="1" applyAlignment="1">
      <alignment horizontal="right" vertical="center" wrapText="1"/>
    </xf>
    <xf numFmtId="0" fontId="13" fillId="0" borderId="9" xfId="0" applyFont="1" applyBorder="1"/>
    <xf numFmtId="0" fontId="13" fillId="0" borderId="10" xfId="0" applyFont="1" applyBorder="1"/>
    <xf numFmtId="3" fontId="12"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166" fontId="2" fillId="0" borderId="11" xfId="0" applyNumberFormat="1" applyFont="1" applyBorder="1" applyAlignment="1">
      <alignment horizontal="right" vertical="center"/>
    </xf>
    <xf numFmtId="3" fontId="2" fillId="0" borderId="11" xfId="0" applyNumberFormat="1" applyFont="1" applyBorder="1" applyAlignment="1">
      <alignment horizontal="right" vertical="center"/>
    </xf>
    <xf numFmtId="4" fontId="0" fillId="0" borderId="11" xfId="0" applyNumberFormat="1" applyBorder="1" applyAlignment="1">
      <alignment horizontal="right" vertical="center" wrapText="1"/>
    </xf>
    <xf numFmtId="4" fontId="2" fillId="0" borderId="11" xfId="0" applyNumberFormat="1" applyFont="1" applyBorder="1" applyAlignment="1">
      <alignment horizontal="right" vertical="center" wrapText="1"/>
    </xf>
    <xf numFmtId="0" fontId="13" fillId="0" borderId="7" xfId="0" applyFont="1" applyBorder="1" applyAlignment="1">
      <alignment horizontal="right"/>
    </xf>
    <xf numFmtId="0" fontId="13" fillId="0" borderId="2" xfId="0" applyFont="1" applyBorder="1" applyAlignment="1">
      <alignment horizontal="right"/>
    </xf>
    <xf numFmtId="4" fontId="2" fillId="0" borderId="8"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14" fillId="0" borderId="11" xfId="0" applyFont="1" applyBorder="1" applyAlignment="1">
      <alignment horizontal="right" vertical="center" wrapText="1"/>
    </xf>
    <xf numFmtId="3" fontId="2" fillId="4" borderId="11" xfId="0" applyNumberFormat="1" applyFont="1" applyFill="1" applyBorder="1" applyAlignment="1">
      <alignment horizontal="right" vertical="center"/>
    </xf>
    <xf numFmtId="0" fontId="12" fillId="0" borderId="11" xfId="0" applyFont="1" applyBorder="1" applyAlignment="1">
      <alignment horizontal="right" vertical="center" wrapText="1"/>
    </xf>
    <xf numFmtId="0" fontId="2" fillId="0" borderId="8" xfId="0" applyFont="1" applyBorder="1" applyAlignment="1">
      <alignment horizontal="right" vertical="center"/>
    </xf>
    <xf numFmtId="0" fontId="2" fillId="0" borderId="8" xfId="0" applyFont="1" applyBorder="1" applyAlignment="1">
      <alignment horizontal="right"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166" fontId="2"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66" fontId="2" fillId="0" borderId="11" xfId="0" applyNumberFormat="1" applyFont="1" applyBorder="1" applyAlignment="1">
      <alignment horizontal="center" vertical="center"/>
    </xf>
    <xf numFmtId="3" fontId="2" fillId="0" borderId="7" xfId="0" applyNumberFormat="1" applyFont="1" applyBorder="1" applyAlignment="1">
      <alignment horizontal="center" vertical="center"/>
    </xf>
    <xf numFmtId="0" fontId="2" fillId="0" borderId="7" xfId="0" applyFont="1" applyBorder="1" applyAlignment="1">
      <alignment horizontal="center" vertical="center"/>
    </xf>
    <xf numFmtId="4" fontId="2" fillId="0" borderId="11"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166" fontId="2" fillId="0" borderId="7" xfId="0" applyNumberFormat="1" applyFont="1" applyBorder="1" applyAlignment="1">
      <alignment horizontal="center" vertical="center" wrapText="1"/>
    </xf>
    <xf numFmtId="0" fontId="1" fillId="0" borderId="0" xfId="0" applyFont="1" applyAlignment="1">
      <alignment horizontal="center" vertical="center"/>
    </xf>
    <xf numFmtId="0" fontId="0" fillId="0" borderId="0" xfId="0"/>
    <xf numFmtId="165" fontId="12" fillId="0" borderId="11" xfId="0" applyNumberFormat="1" applyFont="1" applyBorder="1" applyAlignment="1">
      <alignment horizontal="right" vertical="center" wrapText="1"/>
    </xf>
    <xf numFmtId="165" fontId="12" fillId="0" borderId="8" xfId="0" applyNumberFormat="1" applyFont="1" applyBorder="1" applyAlignment="1">
      <alignment horizontal="right"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left" vertical="center" wrapText="1"/>
    </xf>
    <xf numFmtId="0" fontId="9" fillId="0" borderId="10" xfId="0" applyFont="1" applyBorder="1" applyAlignment="1">
      <alignment horizontal="center" vertical="center" wrapText="1"/>
    </xf>
    <xf numFmtId="0" fontId="11" fillId="2" borderId="11" xfId="0" applyFont="1" applyFill="1" applyBorder="1" applyAlignment="1">
      <alignment horizontal="left" vertical="center" wrapText="1"/>
    </xf>
    <xf numFmtId="3" fontId="12" fillId="0" borderId="8" xfId="0" applyNumberFormat="1" applyFont="1" applyBorder="1" applyAlignment="1">
      <alignment horizontal="right" vertical="center" wrapText="1"/>
    </xf>
    <xf numFmtId="0" fontId="2"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21"/>
  <sheetViews>
    <sheetView tabSelected="1" topLeftCell="A139" workbookViewId="0">
      <selection activeCell="D151" sqref="D151"/>
    </sheetView>
  </sheetViews>
  <sheetFormatPr defaultColWidth="12.59765625" defaultRowHeight="15" customHeight="1" x14ac:dyDescent="0.25"/>
  <cols>
    <col min="1" max="1" width="58.09765625" customWidth="1"/>
    <col min="2" max="2" width="14.69921875" customWidth="1"/>
    <col min="3" max="3" width="13.3984375" style="254" customWidth="1"/>
    <col min="4" max="4" width="60.59765625" customWidth="1"/>
    <col min="5" max="5" width="41.5" customWidth="1"/>
    <col min="6" max="6" width="4.09765625" customWidth="1"/>
    <col min="7" max="7" width="31" customWidth="1"/>
    <col min="8" max="8" width="30" customWidth="1"/>
    <col min="9" max="11" width="33.8984375" customWidth="1"/>
    <col min="12" max="12" width="33.8984375" hidden="1" customWidth="1"/>
    <col min="13" max="13" width="34.59765625" hidden="1" customWidth="1"/>
    <col min="14" max="14" width="30.5" hidden="1" customWidth="1"/>
    <col min="15" max="15" width="25.09765625" hidden="1" customWidth="1"/>
    <col min="16" max="16" width="24.69921875" hidden="1" customWidth="1"/>
    <col min="17" max="17" width="82.5" style="232" customWidth="1"/>
    <col min="18" max="18" width="7.8984375" customWidth="1"/>
    <col min="19" max="19" width="15.59765625" customWidth="1"/>
    <col min="20" max="30" width="7.8984375" customWidth="1"/>
  </cols>
  <sheetData>
    <row r="1" spans="1:17" ht="15.75" customHeight="1" x14ac:dyDescent="0.25">
      <c r="A1" s="314" t="s">
        <v>0</v>
      </c>
      <c r="B1" s="315"/>
      <c r="C1" s="315"/>
      <c r="D1" s="315"/>
      <c r="M1" s="2"/>
    </row>
    <row r="2" spans="1:17" ht="15.75" customHeight="1" x14ac:dyDescent="0.25">
      <c r="A2" s="1"/>
      <c r="M2" s="2"/>
    </row>
    <row r="3" spans="1:17" ht="64.5" customHeight="1" x14ac:dyDescent="0.25">
      <c r="A3" s="3" t="s">
        <v>320</v>
      </c>
      <c r="B3" s="4" t="s">
        <v>321</v>
      </c>
      <c r="C3" s="255" t="s">
        <v>322</v>
      </c>
      <c r="D3" s="180" t="s">
        <v>1</v>
      </c>
      <c r="E3" s="180" t="s">
        <v>2</v>
      </c>
      <c r="F3" s="1"/>
      <c r="G3" s="1" t="s">
        <v>324</v>
      </c>
      <c r="H3" s="1" t="s">
        <v>286</v>
      </c>
      <c r="I3" s="5" t="s">
        <v>3</v>
      </c>
      <c r="J3" s="5" t="s">
        <v>4</v>
      </c>
      <c r="K3" s="6" t="s">
        <v>5</v>
      </c>
      <c r="L3" s="6" t="s">
        <v>6</v>
      </c>
      <c r="M3" s="6" t="s">
        <v>7</v>
      </c>
      <c r="N3" s="6" t="s">
        <v>8</v>
      </c>
      <c r="O3" s="6" t="s">
        <v>9</v>
      </c>
      <c r="P3" s="6" t="s">
        <v>10</v>
      </c>
    </row>
    <row r="4" spans="1:17" ht="15.75" customHeight="1" x14ac:dyDescent="0.25">
      <c r="B4" s="7" t="s">
        <v>11</v>
      </c>
      <c r="C4" s="256" t="s">
        <v>11</v>
      </c>
      <c r="D4" s="8"/>
      <c r="E4" s="8"/>
      <c r="F4" s="8"/>
      <c r="G4" s="8"/>
      <c r="H4" s="8"/>
      <c r="I4" s="9"/>
      <c r="J4" s="9"/>
      <c r="K4" s="9" t="s">
        <v>12</v>
      </c>
      <c r="L4" s="9" t="s">
        <v>13</v>
      </c>
      <c r="M4" s="9" t="s">
        <v>14</v>
      </c>
      <c r="N4" s="8"/>
      <c r="O4" s="8"/>
    </row>
    <row r="5" spans="1:17" ht="15.75" customHeight="1" x14ac:dyDescent="0.3">
      <c r="A5" s="10"/>
      <c r="B5" s="7" t="s">
        <v>15</v>
      </c>
      <c r="C5" s="257" t="s">
        <v>16</v>
      </c>
      <c r="D5" s="11"/>
      <c r="E5" s="11"/>
      <c r="F5" s="11"/>
      <c r="G5" s="11"/>
      <c r="H5" s="11"/>
      <c r="L5" s="11"/>
      <c r="M5" s="2"/>
      <c r="N5" s="11"/>
      <c r="O5" s="8"/>
      <c r="P5" s="2"/>
    </row>
    <row r="6" spans="1:17" ht="15.75" customHeight="1" x14ac:dyDescent="0.3">
      <c r="A6" s="10"/>
      <c r="D6" s="11"/>
      <c r="E6" s="11"/>
      <c r="F6" s="11"/>
      <c r="G6" s="11"/>
      <c r="H6" s="11"/>
      <c r="L6" s="11"/>
      <c r="M6" s="2"/>
      <c r="N6" s="11"/>
      <c r="P6" s="2"/>
    </row>
    <row r="7" spans="1:17" ht="15.75" customHeight="1" x14ac:dyDescent="0.3">
      <c r="A7" s="12" t="s">
        <v>17</v>
      </c>
      <c r="D7" s="11"/>
      <c r="E7" s="11"/>
      <c r="F7" s="11"/>
      <c r="G7" s="11"/>
      <c r="H7" s="11"/>
      <c r="L7" s="11"/>
      <c r="M7" s="2"/>
      <c r="N7" s="11"/>
      <c r="P7" s="2"/>
    </row>
    <row r="8" spans="1:17" ht="15.75" customHeight="1" x14ac:dyDescent="0.3">
      <c r="A8" s="181"/>
      <c r="D8" s="11"/>
      <c r="E8" s="11"/>
      <c r="F8" s="11"/>
      <c r="G8" s="11"/>
      <c r="H8" s="11"/>
      <c r="L8" s="11"/>
      <c r="M8" s="2"/>
      <c r="N8" s="11"/>
      <c r="P8" s="2"/>
    </row>
    <row r="9" spans="1:17" ht="49.5" customHeight="1" x14ac:dyDescent="0.25">
      <c r="A9" s="13" t="s">
        <v>18</v>
      </c>
      <c r="B9" s="14">
        <v>136385</v>
      </c>
      <c r="C9" s="258"/>
      <c r="D9" s="15" t="s">
        <v>19</v>
      </c>
      <c r="E9" s="15" t="s">
        <v>19</v>
      </c>
      <c r="F9" s="16"/>
      <c r="G9" s="16"/>
      <c r="H9" s="268">
        <v>286082</v>
      </c>
      <c r="I9" s="317">
        <v>873852</v>
      </c>
      <c r="J9" s="316">
        <v>865200</v>
      </c>
      <c r="K9" s="17" t="s">
        <v>20</v>
      </c>
      <c r="L9" s="18">
        <v>250000</v>
      </c>
      <c r="M9" s="19">
        <v>231901.45</v>
      </c>
      <c r="N9" s="20">
        <v>220858.52</v>
      </c>
      <c r="O9" s="21">
        <v>210341.45</v>
      </c>
      <c r="P9" s="21">
        <v>205841</v>
      </c>
      <c r="Q9" s="234"/>
    </row>
    <row r="10" spans="1:17" ht="44.25" customHeight="1" x14ac:dyDescent="0.25">
      <c r="A10" s="22" t="s">
        <v>21</v>
      </c>
      <c r="B10" s="23">
        <v>71800</v>
      </c>
      <c r="C10" s="259"/>
      <c r="D10" s="15" t="s">
        <v>22</v>
      </c>
      <c r="E10" s="15" t="s">
        <v>22</v>
      </c>
      <c r="F10" s="16"/>
      <c r="G10" s="16"/>
      <c r="H10" s="268">
        <v>514948</v>
      </c>
      <c r="I10" s="287"/>
      <c r="J10" s="284"/>
      <c r="K10" s="21">
        <v>463500</v>
      </c>
      <c r="L10" s="18">
        <v>450000</v>
      </c>
      <c r="M10" s="18">
        <v>237190.96</v>
      </c>
      <c r="N10" s="20">
        <v>225896.15</v>
      </c>
      <c r="O10" s="21">
        <v>215139</v>
      </c>
      <c r="P10" s="21">
        <v>208873</v>
      </c>
    </row>
    <row r="11" spans="1:17" ht="30.75" customHeight="1" x14ac:dyDescent="0.25">
      <c r="A11" s="22" t="s">
        <v>23</v>
      </c>
      <c r="B11" s="23">
        <v>0</v>
      </c>
      <c r="C11" s="259"/>
      <c r="D11" s="24" t="s">
        <v>24</v>
      </c>
      <c r="E11" s="25" t="s">
        <v>25</v>
      </c>
      <c r="F11" s="16"/>
      <c r="G11" s="16"/>
      <c r="H11" s="208" t="s">
        <v>302</v>
      </c>
      <c r="I11" s="207" t="s">
        <v>26</v>
      </c>
      <c r="J11" s="26" t="s">
        <v>27</v>
      </c>
      <c r="K11" s="26" t="s">
        <v>27</v>
      </c>
      <c r="L11" s="26" t="s">
        <v>27</v>
      </c>
      <c r="M11" s="26" t="s">
        <v>27</v>
      </c>
      <c r="N11" s="26" t="s">
        <v>27</v>
      </c>
      <c r="O11" s="26" t="s">
        <v>27</v>
      </c>
      <c r="P11" s="26" t="s">
        <v>27</v>
      </c>
    </row>
    <row r="12" spans="1:17" ht="28.8" x14ac:dyDescent="0.3">
      <c r="A12" s="22" t="s">
        <v>28</v>
      </c>
      <c r="B12" s="23">
        <v>1800</v>
      </c>
      <c r="C12" s="27"/>
      <c r="D12" s="28" t="s">
        <v>29</v>
      </c>
      <c r="E12" s="25" t="s">
        <v>25</v>
      </c>
      <c r="F12" s="16"/>
      <c r="G12" s="16"/>
      <c r="H12" s="208" t="s">
        <v>302</v>
      </c>
      <c r="I12" s="207" t="s">
        <v>26</v>
      </c>
      <c r="J12" s="26" t="s">
        <v>27</v>
      </c>
      <c r="K12" s="26" t="s">
        <v>27</v>
      </c>
      <c r="L12" s="26" t="s">
        <v>27</v>
      </c>
      <c r="M12" s="18" t="s">
        <v>30</v>
      </c>
      <c r="N12" s="20"/>
      <c r="O12" s="21"/>
      <c r="P12" s="21"/>
    </row>
    <row r="13" spans="1:17" x14ac:dyDescent="0.3">
      <c r="A13" s="280" t="s">
        <v>326</v>
      </c>
      <c r="B13" s="281">
        <v>21059</v>
      </c>
      <c r="C13" s="276">
        <v>21059</v>
      </c>
      <c r="D13" s="277" t="s">
        <v>327</v>
      </c>
      <c r="E13" s="70"/>
      <c r="F13" s="16"/>
      <c r="G13" s="16"/>
      <c r="H13" s="253"/>
      <c r="I13" s="207"/>
      <c r="J13" s="278"/>
      <c r="K13" s="278"/>
      <c r="L13" s="278"/>
      <c r="M13" s="279"/>
      <c r="N13" s="31"/>
      <c r="O13" s="32"/>
      <c r="P13" s="32"/>
    </row>
    <row r="14" spans="1:17" ht="60" customHeight="1" x14ac:dyDescent="0.25">
      <c r="A14" s="188" t="s">
        <v>31</v>
      </c>
      <c r="B14" s="250">
        <v>94992</v>
      </c>
      <c r="C14" s="251"/>
      <c r="D14" s="252" t="s">
        <v>32</v>
      </c>
      <c r="E14" s="70"/>
      <c r="F14" s="249"/>
      <c r="G14" s="249"/>
      <c r="H14" s="253" t="s">
        <v>302</v>
      </c>
      <c r="I14" s="207" t="s">
        <v>33</v>
      </c>
      <c r="J14" s="29"/>
      <c r="K14" s="29"/>
      <c r="L14" s="29"/>
      <c r="M14" s="30"/>
      <c r="N14" s="31"/>
      <c r="O14" s="32"/>
      <c r="P14" s="32"/>
    </row>
    <row r="15" spans="1:17" ht="15.75" customHeight="1" x14ac:dyDescent="0.3">
      <c r="A15" s="10"/>
      <c r="B15" s="33"/>
      <c r="C15" s="34"/>
      <c r="D15" s="35"/>
      <c r="E15" s="36"/>
      <c r="F15" s="16"/>
      <c r="G15" s="16"/>
      <c r="H15" s="16"/>
      <c r="I15" s="29"/>
      <c r="J15" s="29"/>
      <c r="K15" s="29"/>
      <c r="L15" s="29"/>
      <c r="M15" s="30"/>
      <c r="N15" s="31"/>
      <c r="O15" s="32"/>
      <c r="P15" s="32"/>
    </row>
    <row r="16" spans="1:17" ht="15.75" customHeight="1" x14ac:dyDescent="0.25">
      <c r="A16" s="37" t="s">
        <v>34</v>
      </c>
      <c r="B16" s="38">
        <f>SUM(B9:B14)</f>
        <v>326036</v>
      </c>
      <c r="C16" s="260"/>
      <c r="D16" s="16"/>
      <c r="E16" s="16"/>
      <c r="F16" s="16"/>
      <c r="G16" s="16"/>
      <c r="H16" s="16"/>
      <c r="I16" s="40"/>
      <c r="J16" s="40"/>
      <c r="K16" s="40"/>
      <c r="L16" s="30"/>
      <c r="M16" s="41">
        <f t="shared" ref="M16:P16" si="0">SUM(M9:M10)</f>
        <v>469092.41000000003</v>
      </c>
      <c r="N16" s="42">
        <f t="shared" si="0"/>
        <v>446754.67</v>
      </c>
      <c r="O16" s="182">
        <f t="shared" si="0"/>
        <v>425480.45</v>
      </c>
      <c r="P16" s="182">
        <f t="shared" si="0"/>
        <v>414714</v>
      </c>
    </row>
    <row r="17" spans="1:18" ht="15.75" customHeight="1" x14ac:dyDescent="0.25">
      <c r="B17" s="39"/>
      <c r="C17" s="260"/>
      <c r="D17" s="16"/>
      <c r="E17" s="16"/>
      <c r="F17" s="16"/>
      <c r="G17" s="16"/>
      <c r="H17" s="16"/>
      <c r="I17" s="40"/>
      <c r="J17" s="40"/>
      <c r="K17" s="40"/>
      <c r="L17" s="30"/>
      <c r="M17" s="43"/>
      <c r="N17" s="44"/>
      <c r="O17" s="183"/>
      <c r="P17" s="183"/>
    </row>
    <row r="18" spans="1:18" ht="15.75" customHeight="1" x14ac:dyDescent="0.25">
      <c r="A18" s="45" t="s">
        <v>35</v>
      </c>
      <c r="B18" s="46"/>
      <c r="C18" s="261"/>
      <c r="D18" s="16"/>
      <c r="E18" s="16"/>
      <c r="F18" s="16"/>
      <c r="G18" s="16"/>
      <c r="H18" s="16"/>
      <c r="I18" s="40"/>
      <c r="J18" s="40"/>
      <c r="K18" s="40"/>
      <c r="L18" s="30"/>
      <c r="M18" s="10"/>
      <c r="N18" s="47"/>
      <c r="O18" s="48"/>
      <c r="P18" s="40"/>
    </row>
    <row r="19" spans="1:18" ht="15" customHeight="1" x14ac:dyDescent="0.25">
      <c r="A19" s="181"/>
      <c r="B19" s="46"/>
      <c r="C19" s="261"/>
      <c r="D19" s="16"/>
      <c r="E19" s="16"/>
      <c r="F19" s="16"/>
      <c r="G19" s="16"/>
      <c r="H19" s="16"/>
      <c r="I19" s="40"/>
      <c r="J19" s="40"/>
      <c r="K19" s="40"/>
      <c r="L19" s="30"/>
      <c r="M19" s="10"/>
      <c r="N19" s="47"/>
      <c r="O19" s="48"/>
      <c r="P19" s="40"/>
    </row>
    <row r="20" spans="1:18" ht="15" customHeight="1" x14ac:dyDescent="0.25">
      <c r="A20" s="184" t="s">
        <v>36</v>
      </c>
      <c r="B20" s="48"/>
      <c r="D20" s="36"/>
      <c r="E20" s="36"/>
      <c r="F20" s="36"/>
      <c r="G20" s="36"/>
      <c r="H20" s="36"/>
      <c r="M20" s="2"/>
    </row>
    <row r="21" spans="1:18" ht="6" customHeight="1" x14ac:dyDescent="0.25">
      <c r="A21" s="184"/>
      <c r="B21" s="48"/>
      <c r="D21" s="36"/>
      <c r="E21" s="36"/>
      <c r="F21" s="36"/>
      <c r="G21" s="36"/>
      <c r="H21" s="36"/>
      <c r="I21" s="49"/>
      <c r="J21" s="49"/>
      <c r="K21" s="50"/>
      <c r="L21" s="51"/>
      <c r="M21" s="51"/>
      <c r="N21" s="52"/>
      <c r="O21" s="53"/>
      <c r="P21" s="54"/>
    </row>
    <row r="22" spans="1:18" ht="30" customHeight="1" x14ac:dyDescent="0.25">
      <c r="A22" s="13" t="s">
        <v>37</v>
      </c>
      <c r="B22" s="21">
        <v>1503</v>
      </c>
      <c r="C22" s="262"/>
      <c r="D22" s="25" t="s">
        <v>38</v>
      </c>
      <c r="E22" s="25" t="s">
        <v>39</v>
      </c>
      <c r="F22" s="36"/>
      <c r="G22" s="36"/>
      <c r="H22" s="209" t="s">
        <v>303</v>
      </c>
      <c r="I22" s="302" t="s">
        <v>40</v>
      </c>
      <c r="J22" s="289" t="s">
        <v>41</v>
      </c>
      <c r="K22" s="304" t="s">
        <v>42</v>
      </c>
      <c r="L22" s="312" t="s">
        <v>43</v>
      </c>
      <c r="M22" s="312" t="s">
        <v>44</v>
      </c>
      <c r="N22" s="313" t="s">
        <v>45</v>
      </c>
      <c r="O22" s="309">
        <v>6991</v>
      </c>
      <c r="P22" s="310">
        <v>6787</v>
      </c>
    </row>
    <row r="23" spans="1:18" ht="28.8" x14ac:dyDescent="0.25">
      <c r="A23" s="13" t="s">
        <v>300</v>
      </c>
      <c r="B23" s="21">
        <v>0</v>
      </c>
      <c r="C23" s="262"/>
      <c r="D23" s="25" t="s">
        <v>46</v>
      </c>
      <c r="E23" s="25" t="s">
        <v>47</v>
      </c>
      <c r="F23" s="36"/>
      <c r="G23" s="36"/>
      <c r="H23" s="209"/>
      <c r="I23" s="286"/>
      <c r="J23" s="283"/>
      <c r="K23" s="283"/>
      <c r="L23" s="283"/>
      <c r="M23" s="283"/>
      <c r="N23" s="283"/>
      <c r="O23" s="283"/>
      <c r="P23" s="283"/>
    </row>
    <row r="24" spans="1:18" ht="100.8" x14ac:dyDescent="0.25">
      <c r="A24" s="13" t="s">
        <v>296</v>
      </c>
      <c r="B24" s="21">
        <v>599</v>
      </c>
      <c r="C24" s="262"/>
      <c r="D24" s="25" t="s">
        <v>295</v>
      </c>
      <c r="E24" s="25" t="s">
        <v>39</v>
      </c>
      <c r="F24" s="36"/>
      <c r="G24" s="36"/>
      <c r="H24" s="209" t="s">
        <v>294</v>
      </c>
      <c r="I24" s="286"/>
      <c r="J24" s="283"/>
      <c r="K24" s="283"/>
      <c r="L24" s="283"/>
      <c r="M24" s="283"/>
      <c r="N24" s="283"/>
      <c r="O24" s="283"/>
      <c r="P24" s="283"/>
    </row>
    <row r="25" spans="1:18" x14ac:dyDescent="0.25">
      <c r="A25" s="13" t="s">
        <v>297</v>
      </c>
      <c r="B25" s="21">
        <v>998</v>
      </c>
      <c r="C25" s="262"/>
      <c r="D25" s="25" t="s">
        <v>298</v>
      </c>
      <c r="E25" s="25" t="s">
        <v>39</v>
      </c>
      <c r="F25" s="36"/>
      <c r="G25" s="36"/>
      <c r="H25" s="209"/>
      <c r="I25" s="286"/>
      <c r="J25" s="283"/>
      <c r="K25" s="283"/>
      <c r="L25" s="283"/>
      <c r="M25" s="283"/>
      <c r="N25" s="283"/>
      <c r="O25" s="283"/>
      <c r="P25" s="283"/>
    </row>
    <row r="26" spans="1:18" ht="35.25" customHeight="1" x14ac:dyDescent="0.25">
      <c r="A26" s="13" t="s">
        <v>48</v>
      </c>
      <c r="B26" s="21">
        <v>206</v>
      </c>
      <c r="C26" s="262"/>
      <c r="D26" s="25" t="s">
        <v>49</v>
      </c>
      <c r="E26" s="25" t="s">
        <v>50</v>
      </c>
      <c r="F26" s="36"/>
      <c r="G26" s="36"/>
      <c r="H26" s="209"/>
      <c r="I26" s="287"/>
      <c r="J26" s="283"/>
      <c r="K26" s="283"/>
      <c r="L26" s="283"/>
      <c r="M26" s="283"/>
      <c r="N26" s="283"/>
      <c r="O26" s="283"/>
      <c r="P26" s="283"/>
    </row>
    <row r="27" spans="1:18" x14ac:dyDescent="0.25">
      <c r="A27" s="13" t="s">
        <v>51</v>
      </c>
      <c r="B27" s="21">
        <v>0</v>
      </c>
      <c r="C27" s="55"/>
      <c r="D27" s="25" t="s">
        <v>52</v>
      </c>
      <c r="E27" s="25" t="s">
        <v>53</v>
      </c>
      <c r="F27" s="36"/>
      <c r="G27" s="36"/>
      <c r="H27" s="209"/>
      <c r="I27" s="134" t="s">
        <v>30</v>
      </c>
      <c r="J27" s="284"/>
      <c r="K27" s="284"/>
      <c r="L27" s="284"/>
      <c r="M27" s="284"/>
      <c r="N27" s="284"/>
      <c r="O27" s="284"/>
      <c r="P27" s="284"/>
    </row>
    <row r="28" spans="1:18" ht="15" customHeight="1" x14ac:dyDescent="0.3">
      <c r="A28" s="220" t="s">
        <v>287</v>
      </c>
      <c r="B28" s="221">
        <f>SUM(B22:B27)</f>
        <v>3306</v>
      </c>
      <c r="C28" s="56"/>
      <c r="D28" s="36"/>
      <c r="E28" s="36"/>
      <c r="F28" s="36"/>
      <c r="G28" s="36"/>
      <c r="H28" s="36"/>
      <c r="I28" s="57"/>
      <c r="J28" s="57"/>
      <c r="K28" s="57"/>
      <c r="L28" s="57"/>
      <c r="M28" s="57"/>
      <c r="N28" s="58"/>
      <c r="O28" s="59"/>
      <c r="P28" s="40"/>
      <c r="Q28" s="233"/>
      <c r="R28" s="11"/>
    </row>
    <row r="29" spans="1:18" ht="15.75" customHeight="1" x14ac:dyDescent="0.25">
      <c r="A29" s="186" t="s">
        <v>54</v>
      </c>
      <c r="B29" s="48"/>
      <c r="C29" s="56"/>
      <c r="F29" s="36"/>
      <c r="G29" s="36"/>
      <c r="H29" s="36"/>
      <c r="M29" s="2"/>
    </row>
    <row r="30" spans="1:18" ht="6" customHeight="1" x14ac:dyDescent="0.25">
      <c r="A30" s="186"/>
      <c r="B30" s="48"/>
      <c r="C30" s="56"/>
      <c r="E30" s="203"/>
      <c r="F30" s="36"/>
      <c r="G30" s="36"/>
      <c r="H30" s="36"/>
      <c r="M30" s="2"/>
    </row>
    <row r="31" spans="1:18" ht="27.75" customHeight="1" x14ac:dyDescent="0.25">
      <c r="A31" s="60" t="s">
        <v>55</v>
      </c>
      <c r="B31" s="21">
        <v>4600</v>
      </c>
      <c r="C31" s="55"/>
      <c r="D31" s="158" t="s">
        <v>56</v>
      </c>
      <c r="E31" s="318" t="s">
        <v>57</v>
      </c>
      <c r="F31" s="202"/>
      <c r="G31" s="202"/>
      <c r="H31" s="209" t="s">
        <v>310</v>
      </c>
      <c r="I31" s="302" t="s">
        <v>58</v>
      </c>
      <c r="J31" s="289" t="s">
        <v>59</v>
      </c>
      <c r="K31" s="303" t="s">
        <v>60</v>
      </c>
      <c r="L31" s="311" t="s">
        <v>61</v>
      </c>
      <c r="M31" s="311" t="s">
        <v>62</v>
      </c>
      <c r="N31" s="305" t="s">
        <v>63</v>
      </c>
      <c r="O31" s="306" t="s">
        <v>64</v>
      </c>
      <c r="P31" s="306" t="s">
        <v>65</v>
      </c>
    </row>
    <row r="32" spans="1:18" ht="17.25" customHeight="1" x14ac:dyDescent="0.25">
      <c r="A32" s="60" t="s">
        <v>66</v>
      </c>
      <c r="B32" s="10">
        <v>902</v>
      </c>
      <c r="C32" s="55"/>
      <c r="D32" s="158" t="s">
        <v>67</v>
      </c>
      <c r="E32" s="319"/>
      <c r="F32" s="202"/>
      <c r="G32" s="202"/>
      <c r="H32" s="209"/>
      <c r="I32" s="286"/>
      <c r="J32" s="283"/>
      <c r="K32" s="283"/>
      <c r="L32" s="283"/>
      <c r="M32" s="283"/>
      <c r="N32" s="283"/>
      <c r="O32" s="283"/>
      <c r="P32" s="283"/>
    </row>
    <row r="33" spans="1:16" ht="43.2" x14ac:dyDescent="0.25">
      <c r="A33" s="60" t="s">
        <v>68</v>
      </c>
      <c r="B33" s="21">
        <v>19997</v>
      </c>
      <c r="C33" s="55"/>
      <c r="D33" s="158" t="s">
        <v>69</v>
      </c>
      <c r="E33" s="319"/>
      <c r="F33" s="202"/>
      <c r="G33" s="202"/>
      <c r="H33" s="209"/>
      <c r="I33" s="286"/>
      <c r="J33" s="283"/>
      <c r="K33" s="283"/>
      <c r="L33" s="283"/>
      <c r="M33" s="283"/>
      <c r="N33" s="283"/>
      <c r="O33" s="283"/>
      <c r="P33" s="283"/>
    </row>
    <row r="34" spans="1:16" ht="15.75" customHeight="1" x14ac:dyDescent="0.25">
      <c r="A34" s="60" t="s">
        <v>70</v>
      </c>
      <c r="B34" s="21">
        <v>2675</v>
      </c>
      <c r="C34" s="55"/>
      <c r="D34" s="158" t="s">
        <v>71</v>
      </c>
      <c r="E34" s="319"/>
      <c r="F34" s="202"/>
      <c r="G34" s="202"/>
      <c r="H34" s="209" t="s">
        <v>304</v>
      </c>
      <c r="I34" s="302" t="s">
        <v>72</v>
      </c>
      <c r="J34" s="289" t="s">
        <v>72</v>
      </c>
      <c r="K34" s="283"/>
      <c r="L34" s="283"/>
      <c r="M34" s="283"/>
      <c r="N34" s="283"/>
      <c r="O34" s="283"/>
      <c r="P34" s="283"/>
    </row>
    <row r="35" spans="1:16" ht="15.75" customHeight="1" x14ac:dyDescent="0.25">
      <c r="A35" s="191" t="s">
        <v>73</v>
      </c>
      <c r="B35" s="68">
        <v>1261</v>
      </c>
      <c r="C35" s="69"/>
      <c r="D35" s="159" t="s">
        <v>74</v>
      </c>
      <c r="E35" s="319"/>
      <c r="F35" s="202"/>
      <c r="G35" s="202"/>
      <c r="H35" s="209"/>
      <c r="I35" s="286"/>
      <c r="J35" s="284"/>
      <c r="K35" s="284"/>
      <c r="L35" s="284"/>
      <c r="M35" s="284"/>
      <c r="N35" s="284"/>
      <c r="O35" s="284"/>
      <c r="P35" s="284"/>
    </row>
    <row r="36" spans="1:16" ht="15.75" customHeight="1" x14ac:dyDescent="0.25">
      <c r="A36" s="274" t="s">
        <v>318</v>
      </c>
      <c r="B36" s="237">
        <v>7230</v>
      </c>
      <c r="C36" s="263"/>
      <c r="D36" s="209" t="s">
        <v>75</v>
      </c>
      <c r="E36" s="320"/>
      <c r="F36" s="202"/>
      <c r="G36" s="202"/>
      <c r="H36" s="235"/>
      <c r="I36" s="236" t="s">
        <v>76</v>
      </c>
      <c r="J36" s="216"/>
      <c r="K36" s="216"/>
      <c r="L36" s="216"/>
      <c r="M36" s="216"/>
      <c r="N36" s="216"/>
      <c r="O36" s="216"/>
      <c r="P36" s="216"/>
    </row>
    <row r="37" spans="1:16" ht="15.75" customHeight="1" x14ac:dyDescent="0.25">
      <c r="A37" s="274" t="s">
        <v>319</v>
      </c>
      <c r="B37" s="237">
        <v>2972</v>
      </c>
      <c r="C37" s="263"/>
      <c r="D37" s="209"/>
      <c r="E37" s="272"/>
      <c r="F37" s="202"/>
      <c r="G37" s="202"/>
      <c r="H37" s="235"/>
      <c r="I37" s="273"/>
      <c r="J37" s="216"/>
      <c r="K37" s="216"/>
      <c r="L37" s="216"/>
      <c r="M37" s="216"/>
      <c r="N37" s="216"/>
      <c r="O37" s="216"/>
      <c r="P37" s="216"/>
    </row>
    <row r="38" spans="1:16" ht="15.75" customHeight="1" x14ac:dyDescent="0.25">
      <c r="A38" s="274" t="s">
        <v>317</v>
      </c>
      <c r="B38" s="237">
        <v>23312</v>
      </c>
      <c r="C38" s="263"/>
      <c r="D38" s="209" t="s">
        <v>316</v>
      </c>
      <c r="E38" s="238"/>
      <c r="F38" s="209"/>
      <c r="G38" s="209"/>
      <c r="H38" s="209">
        <v>23312</v>
      </c>
      <c r="I38" s="239"/>
      <c r="J38" s="240"/>
      <c r="K38" s="240"/>
      <c r="L38" s="216"/>
      <c r="M38" s="216"/>
      <c r="N38" s="216"/>
      <c r="O38" s="216"/>
      <c r="P38" s="216"/>
    </row>
    <row r="39" spans="1:16" ht="15" customHeight="1" x14ac:dyDescent="0.25">
      <c r="A39" s="222" t="s">
        <v>287</v>
      </c>
      <c r="B39" s="223">
        <f>SUM(B31:B38)</f>
        <v>62949</v>
      </c>
      <c r="C39" s="218"/>
      <c r="D39" s="202"/>
      <c r="E39" s="202"/>
      <c r="F39" s="36"/>
      <c r="G39" s="36"/>
      <c r="H39" s="36"/>
      <c r="I39" s="204"/>
      <c r="J39" s="57"/>
      <c r="K39" s="57"/>
      <c r="L39" s="61"/>
      <c r="M39" s="61"/>
      <c r="N39" s="47"/>
      <c r="O39" s="48"/>
      <c r="P39" s="48"/>
    </row>
    <row r="40" spans="1:16" ht="15.75" customHeight="1" x14ac:dyDescent="0.25">
      <c r="A40" s="186" t="s">
        <v>77</v>
      </c>
      <c r="B40" s="48"/>
      <c r="C40" s="56"/>
      <c r="D40" s="36"/>
      <c r="E40" s="36"/>
      <c r="F40" s="36"/>
      <c r="G40" s="36"/>
      <c r="H40" s="36"/>
      <c r="I40" s="57"/>
      <c r="J40" s="57"/>
      <c r="K40" s="57"/>
      <c r="L40" s="61"/>
      <c r="M40" s="61"/>
      <c r="N40" s="47"/>
      <c r="O40" s="48"/>
      <c r="P40" s="48"/>
    </row>
    <row r="41" spans="1:16" ht="6" customHeight="1" x14ac:dyDescent="0.25">
      <c r="A41" s="186"/>
      <c r="B41" s="48"/>
      <c r="C41" s="56"/>
      <c r="D41" s="36"/>
      <c r="E41" s="36"/>
      <c r="F41" s="36"/>
      <c r="G41" s="36"/>
      <c r="H41" s="36"/>
      <c r="I41" s="57"/>
      <c r="J41" s="57"/>
      <c r="K41" s="57"/>
      <c r="L41" s="61"/>
      <c r="M41" s="61"/>
      <c r="N41" s="47"/>
      <c r="O41" s="48"/>
      <c r="P41" s="48"/>
    </row>
    <row r="42" spans="1:16" ht="100.8" x14ac:dyDescent="0.25">
      <c r="A42" s="13" t="s">
        <v>78</v>
      </c>
      <c r="B42" s="21">
        <v>60635</v>
      </c>
      <c r="C42" s="55"/>
      <c r="D42" s="15" t="s">
        <v>79</v>
      </c>
      <c r="E42" s="318" t="s">
        <v>57</v>
      </c>
      <c r="F42" s="210"/>
      <c r="G42" s="202"/>
      <c r="H42" s="209" t="s">
        <v>310</v>
      </c>
      <c r="I42" s="302" t="s">
        <v>58</v>
      </c>
      <c r="J42" s="289" t="s">
        <v>59</v>
      </c>
      <c r="K42" s="325" t="s">
        <v>60</v>
      </c>
      <c r="L42" s="311" t="s">
        <v>61</v>
      </c>
      <c r="M42" s="305" t="s">
        <v>80</v>
      </c>
      <c r="N42" s="308" t="s">
        <v>81</v>
      </c>
      <c r="O42" s="306">
        <v>92847</v>
      </c>
      <c r="P42" s="307">
        <v>90143</v>
      </c>
    </row>
    <row r="43" spans="1:16" ht="28.8" x14ac:dyDescent="0.25">
      <c r="A43" s="60" t="s">
        <v>82</v>
      </c>
      <c r="B43" s="21">
        <v>1</v>
      </c>
      <c r="C43" s="55"/>
      <c r="D43" s="25" t="s">
        <v>83</v>
      </c>
      <c r="E43" s="283"/>
      <c r="F43" s="210"/>
      <c r="G43" s="202"/>
      <c r="H43" s="209"/>
      <c r="I43" s="286"/>
      <c r="J43" s="283"/>
      <c r="K43" s="286"/>
      <c r="L43" s="283"/>
      <c r="M43" s="283"/>
      <c r="N43" s="283"/>
      <c r="O43" s="283"/>
      <c r="P43" s="283"/>
    </row>
    <row r="44" spans="1:16" ht="15.75" customHeight="1" x14ac:dyDescent="0.25">
      <c r="A44" s="60" t="s">
        <v>84</v>
      </c>
      <c r="B44" s="21">
        <v>1262</v>
      </c>
      <c r="C44" s="55"/>
      <c r="D44" s="25" t="s">
        <v>85</v>
      </c>
      <c r="E44" s="283"/>
      <c r="F44" s="210"/>
      <c r="G44" s="202"/>
      <c r="H44" s="209"/>
      <c r="I44" s="286"/>
      <c r="J44" s="283"/>
      <c r="K44" s="286"/>
      <c r="L44" s="283"/>
      <c r="M44" s="283"/>
      <c r="N44" s="284"/>
      <c r="O44" s="283"/>
      <c r="P44" s="283"/>
    </row>
    <row r="45" spans="1:16" ht="30.75" customHeight="1" x14ac:dyDescent="0.25">
      <c r="A45" s="60" t="s">
        <v>86</v>
      </c>
      <c r="B45" s="21">
        <f>18450-2448</f>
        <v>16002</v>
      </c>
      <c r="C45" s="55"/>
      <c r="D45" s="25" t="s">
        <v>288</v>
      </c>
      <c r="E45" s="283"/>
      <c r="F45" s="210"/>
      <c r="G45" s="202"/>
      <c r="H45" s="209"/>
      <c r="I45" s="286"/>
      <c r="J45" s="283"/>
      <c r="K45" s="286"/>
      <c r="L45" s="283"/>
      <c r="M45" s="283"/>
      <c r="N45" s="20">
        <v>18000</v>
      </c>
      <c r="O45" s="283"/>
      <c r="P45" s="283"/>
    </row>
    <row r="46" spans="1:16" ht="15.75" customHeight="1" x14ac:dyDescent="0.25">
      <c r="A46" s="60" t="s">
        <v>87</v>
      </c>
      <c r="B46" s="21">
        <v>0</v>
      </c>
      <c r="C46" s="55"/>
      <c r="D46" s="15" t="s">
        <v>88</v>
      </c>
      <c r="E46" s="283"/>
      <c r="F46" s="210"/>
      <c r="G46" s="202"/>
      <c r="H46" s="209"/>
      <c r="I46" s="286"/>
      <c r="J46" s="283"/>
      <c r="K46" s="286"/>
      <c r="L46" s="283"/>
      <c r="M46" s="283"/>
      <c r="N46" s="308" t="s">
        <v>81</v>
      </c>
      <c r="O46" s="283"/>
      <c r="P46" s="283"/>
    </row>
    <row r="47" spans="1:16" ht="15.75" customHeight="1" x14ac:dyDescent="0.25">
      <c r="A47" s="62" t="s">
        <v>89</v>
      </c>
      <c r="B47" s="63">
        <v>15911</v>
      </c>
      <c r="C47" s="64"/>
      <c r="D47" s="24" t="s">
        <v>90</v>
      </c>
      <c r="E47" s="283"/>
      <c r="F47" s="210"/>
      <c r="G47" s="202"/>
      <c r="H47" s="209"/>
      <c r="I47" s="286"/>
      <c r="J47" s="284"/>
      <c r="K47" s="287"/>
      <c r="L47" s="284"/>
      <c r="M47" s="284"/>
      <c r="N47" s="284"/>
      <c r="O47" s="284"/>
      <c r="P47" s="284"/>
    </row>
    <row r="48" spans="1:16" ht="15.75" customHeight="1" x14ac:dyDescent="0.25">
      <c r="A48" s="65" t="s">
        <v>91</v>
      </c>
      <c r="B48" s="21">
        <v>26554</v>
      </c>
      <c r="C48" s="55"/>
      <c r="D48" s="25" t="s">
        <v>92</v>
      </c>
      <c r="E48" s="283"/>
      <c r="F48" s="202"/>
      <c r="G48" s="202"/>
      <c r="H48" s="209"/>
      <c r="I48" s="287"/>
      <c r="J48" s="17" t="s">
        <v>93</v>
      </c>
      <c r="K48" s="57"/>
      <c r="L48" s="61"/>
      <c r="M48" s="58"/>
      <c r="N48" s="66"/>
      <c r="O48" s="48"/>
      <c r="P48" s="40"/>
    </row>
    <row r="49" spans="1:16" ht="32.25" customHeight="1" x14ac:dyDescent="0.25">
      <c r="A49" s="67" t="s">
        <v>94</v>
      </c>
      <c r="B49" s="68">
        <v>69583</v>
      </c>
      <c r="C49" s="69"/>
      <c r="D49" s="70" t="s">
        <v>95</v>
      </c>
      <c r="E49" s="283"/>
      <c r="F49" s="202"/>
      <c r="G49" s="202"/>
      <c r="H49" s="209" t="s">
        <v>312</v>
      </c>
      <c r="I49" s="134" t="s">
        <v>311</v>
      </c>
      <c r="J49" s="185" t="s">
        <v>97</v>
      </c>
      <c r="K49" s="57"/>
      <c r="L49" s="61"/>
      <c r="M49" s="58"/>
      <c r="N49" s="66"/>
      <c r="O49" s="48"/>
      <c r="P49" s="40"/>
    </row>
    <row r="50" spans="1:16" ht="30" x14ac:dyDescent="0.25">
      <c r="A50" s="65" t="s">
        <v>98</v>
      </c>
      <c r="B50" s="21">
        <v>3716.75</v>
      </c>
      <c r="C50" s="55"/>
      <c r="D50" s="25" t="s">
        <v>99</v>
      </c>
      <c r="E50" s="283"/>
      <c r="F50" s="202"/>
      <c r="G50" s="202"/>
      <c r="H50" s="209" t="s">
        <v>310</v>
      </c>
      <c r="I50" s="302" t="s">
        <v>58</v>
      </c>
      <c r="J50" s="17" t="s">
        <v>100</v>
      </c>
      <c r="K50" s="57"/>
      <c r="L50" s="61"/>
      <c r="M50" s="58"/>
      <c r="N50" s="66"/>
      <c r="O50" s="48"/>
      <c r="P50" s="40"/>
    </row>
    <row r="51" spans="1:16" ht="30" x14ac:dyDescent="0.25">
      <c r="A51" s="65" t="s">
        <v>101</v>
      </c>
      <c r="B51" s="21">
        <v>1224.6500000000001</v>
      </c>
      <c r="C51" s="55"/>
      <c r="D51" s="25" t="s">
        <v>102</v>
      </c>
      <c r="E51" s="284"/>
      <c r="F51" s="202"/>
      <c r="G51" s="202"/>
      <c r="H51" s="209" t="s">
        <v>310</v>
      </c>
      <c r="I51" s="287"/>
      <c r="J51" s="17" t="s">
        <v>100</v>
      </c>
      <c r="K51" s="57"/>
      <c r="L51" s="61"/>
      <c r="M51" s="58"/>
      <c r="N51" s="66"/>
      <c r="O51" s="48"/>
      <c r="P51" s="40"/>
    </row>
    <row r="52" spans="1:16" x14ac:dyDescent="0.25">
      <c r="A52" s="191" t="s">
        <v>130</v>
      </c>
      <c r="B52" s="68">
        <v>6135</v>
      </c>
      <c r="C52" s="218"/>
      <c r="D52" s="192" t="s">
        <v>131</v>
      </c>
      <c r="E52" s="318" t="s">
        <v>57</v>
      </c>
      <c r="F52" s="202"/>
      <c r="G52" s="202"/>
      <c r="H52" s="202"/>
      <c r="I52" s="217">
        <v>314259</v>
      </c>
      <c r="J52" s="204"/>
      <c r="K52" s="57"/>
      <c r="L52" s="61"/>
      <c r="M52" s="58"/>
      <c r="N52" s="66"/>
      <c r="O52" s="48"/>
      <c r="P52" s="40"/>
    </row>
    <row r="53" spans="1:16" ht="15.75" customHeight="1" x14ac:dyDescent="0.25">
      <c r="A53" s="60" t="s">
        <v>132</v>
      </c>
      <c r="B53" s="21">
        <v>4194</v>
      </c>
      <c r="C53" s="56"/>
      <c r="D53" s="15" t="s">
        <v>133</v>
      </c>
      <c r="E53" s="322"/>
      <c r="F53" s="36"/>
      <c r="G53" s="36"/>
      <c r="H53" s="36"/>
      <c r="I53" s="57" t="s">
        <v>289</v>
      </c>
      <c r="J53" s="57"/>
      <c r="K53" s="57"/>
      <c r="L53" s="61"/>
      <c r="M53" s="58"/>
      <c r="N53" s="66"/>
      <c r="O53" s="48"/>
      <c r="P53" s="40"/>
    </row>
    <row r="54" spans="1:16" ht="15.75" customHeight="1" x14ac:dyDescent="0.25">
      <c r="A54" s="224" t="s">
        <v>287</v>
      </c>
      <c r="B54" s="225">
        <f>SUM(B42:B53)</f>
        <v>205218.4</v>
      </c>
      <c r="C54" s="56"/>
      <c r="D54" s="15"/>
      <c r="E54" s="219"/>
      <c r="F54" s="36"/>
      <c r="G54" s="36"/>
      <c r="H54" s="36"/>
      <c r="I54" s="57"/>
      <c r="J54" s="57"/>
      <c r="K54" s="57"/>
      <c r="L54" s="61"/>
      <c r="M54" s="58"/>
      <c r="N54" s="66"/>
      <c r="O54" s="48"/>
      <c r="P54" s="40"/>
    </row>
    <row r="55" spans="1:16" ht="15.75" customHeight="1" x14ac:dyDescent="0.25">
      <c r="A55" s="60"/>
      <c r="B55" s="21"/>
      <c r="C55" s="56"/>
      <c r="D55" s="15"/>
      <c r="E55" s="219"/>
      <c r="F55" s="36"/>
      <c r="G55" s="36"/>
      <c r="H55" s="36"/>
      <c r="I55" s="57"/>
      <c r="J55" s="57"/>
      <c r="K55" s="57"/>
      <c r="L55" s="61"/>
      <c r="M55" s="58"/>
      <c r="N55" s="66"/>
      <c r="O55" s="48"/>
      <c r="P55" s="40"/>
    </row>
    <row r="56" spans="1:16" ht="43.2" x14ac:dyDescent="0.25">
      <c r="A56" s="60" t="s">
        <v>103</v>
      </c>
      <c r="B56" s="21">
        <v>573</v>
      </c>
      <c r="C56" s="55"/>
      <c r="D56" s="25"/>
      <c r="E56" s="25" t="s">
        <v>104</v>
      </c>
      <c r="F56" s="36"/>
      <c r="G56" s="36"/>
      <c r="H56" s="209" t="s">
        <v>305</v>
      </c>
      <c r="I56" s="211" t="s">
        <v>105</v>
      </c>
      <c r="J56" s="71" t="s">
        <v>106</v>
      </c>
      <c r="K56" s="17">
        <v>657.99</v>
      </c>
      <c r="L56" s="72">
        <v>638.83000000000004</v>
      </c>
      <c r="M56" s="73">
        <v>620.22</v>
      </c>
      <c r="N56" s="74">
        <v>614.08000000000004</v>
      </c>
      <c r="O56" s="75"/>
      <c r="P56" s="76"/>
    </row>
    <row r="57" spans="1:16" ht="15.75" customHeight="1" x14ac:dyDescent="0.25">
      <c r="A57" s="77"/>
      <c r="B57" s="78"/>
      <c r="C57" s="160"/>
      <c r="D57" s="79"/>
      <c r="E57" s="79"/>
      <c r="F57" s="36"/>
      <c r="G57" s="36"/>
      <c r="H57" s="36"/>
      <c r="I57" s="57"/>
      <c r="J57" s="57"/>
      <c r="K57" s="80"/>
      <c r="L57" s="81"/>
      <c r="M57" s="77"/>
      <c r="N57" s="82"/>
      <c r="O57" s="78"/>
      <c r="P57" s="83"/>
    </row>
    <row r="58" spans="1:16" ht="27" customHeight="1" x14ac:dyDescent="0.25">
      <c r="A58" s="84" t="s">
        <v>107</v>
      </c>
      <c r="B58" s="85">
        <v>1000</v>
      </c>
      <c r="C58" s="156"/>
      <c r="D58" s="86"/>
      <c r="E58" s="321" t="s">
        <v>108</v>
      </c>
      <c r="F58" s="36"/>
      <c r="G58" s="36"/>
      <c r="H58" s="209" t="s">
        <v>306</v>
      </c>
      <c r="I58" s="302" t="s">
        <v>109</v>
      </c>
      <c r="J58" s="289" t="s">
        <v>109</v>
      </c>
      <c r="K58" s="289" t="s">
        <v>110</v>
      </c>
      <c r="L58" s="293" t="s">
        <v>111</v>
      </c>
      <c r="M58" s="293" t="s">
        <v>112</v>
      </c>
      <c r="N58" s="87">
        <v>1040.3</v>
      </c>
      <c r="O58" s="85">
        <v>1030</v>
      </c>
      <c r="P58" s="88">
        <v>1000</v>
      </c>
    </row>
    <row r="59" spans="1:16" ht="15.75" customHeight="1" x14ac:dyDescent="0.25">
      <c r="A59" s="188" t="s">
        <v>113</v>
      </c>
      <c r="B59" s="68">
        <v>466</v>
      </c>
      <c r="C59" s="69"/>
      <c r="D59" s="70"/>
      <c r="E59" s="284"/>
      <c r="F59" s="36"/>
      <c r="G59" s="36"/>
      <c r="H59" s="209"/>
      <c r="I59" s="287"/>
      <c r="J59" s="284"/>
      <c r="K59" s="284"/>
      <c r="L59" s="284"/>
      <c r="M59" s="284"/>
      <c r="N59" s="189" t="s">
        <v>114</v>
      </c>
      <c r="O59" s="190" t="s">
        <v>115</v>
      </c>
      <c r="P59" s="190" t="s">
        <v>115</v>
      </c>
    </row>
    <row r="60" spans="1:16" ht="15.75" customHeight="1" x14ac:dyDescent="0.25">
      <c r="A60" s="89"/>
      <c r="B60" s="78"/>
      <c r="C60" s="160"/>
      <c r="D60" s="79"/>
      <c r="E60" s="79"/>
      <c r="F60" s="36"/>
      <c r="G60" s="36"/>
      <c r="H60" s="36"/>
      <c r="I60" s="57"/>
      <c r="J60" s="57"/>
      <c r="K60" s="80"/>
      <c r="L60" s="90"/>
      <c r="M60" s="90"/>
      <c r="N60" s="82"/>
      <c r="O60" s="78"/>
      <c r="P60" s="83"/>
    </row>
    <row r="61" spans="1:16" ht="59.25" customHeight="1" x14ac:dyDescent="0.25">
      <c r="A61" s="91" t="s">
        <v>116</v>
      </c>
      <c r="B61" s="85">
        <v>1761</v>
      </c>
      <c r="C61" s="156"/>
      <c r="D61" s="86" t="s">
        <v>117</v>
      </c>
      <c r="E61" s="86" t="s">
        <v>118</v>
      </c>
      <c r="F61" s="36"/>
      <c r="G61" s="36"/>
      <c r="H61" s="209" t="s">
        <v>307</v>
      </c>
      <c r="I61" s="211" t="s">
        <v>119</v>
      </c>
      <c r="J61" s="71" t="s">
        <v>119</v>
      </c>
      <c r="K61" s="92">
        <v>1891.54</v>
      </c>
      <c r="L61" s="93" t="s">
        <v>120</v>
      </c>
      <c r="M61" s="94">
        <v>1517.91</v>
      </c>
      <c r="N61" s="87">
        <v>1502.88</v>
      </c>
      <c r="O61" s="85">
        <v>1488</v>
      </c>
      <c r="P61" s="88">
        <v>1343</v>
      </c>
    </row>
    <row r="62" spans="1:16" ht="72" x14ac:dyDescent="0.25">
      <c r="A62" s="191" t="s">
        <v>121</v>
      </c>
      <c r="B62" s="68">
        <v>4035</v>
      </c>
      <c r="C62" s="69"/>
      <c r="D62" s="192" t="s">
        <v>122</v>
      </c>
      <c r="E62" s="70" t="s">
        <v>123</v>
      </c>
      <c r="F62" s="36"/>
      <c r="G62" s="36"/>
      <c r="H62" s="209" t="s">
        <v>313</v>
      </c>
      <c r="I62" s="212" t="s">
        <v>124</v>
      </c>
      <c r="J62" s="71" t="s">
        <v>125</v>
      </c>
      <c r="K62" s="185" t="s">
        <v>126</v>
      </c>
      <c r="L62" s="185" t="s">
        <v>127</v>
      </c>
      <c r="M62" s="185" t="s">
        <v>128</v>
      </c>
      <c r="N62" s="193" t="s">
        <v>129</v>
      </c>
      <c r="O62" s="68">
        <v>6016</v>
      </c>
      <c r="P62" s="194">
        <v>4035</v>
      </c>
    </row>
    <row r="63" spans="1:16" ht="15.75" customHeight="1" x14ac:dyDescent="0.25">
      <c r="A63" s="222" t="s">
        <v>287</v>
      </c>
      <c r="B63" s="223">
        <f>SUM(B56:B62)</f>
        <v>7835</v>
      </c>
      <c r="C63" s="218"/>
      <c r="D63" s="202"/>
      <c r="E63" s="202"/>
      <c r="F63" s="36"/>
      <c r="G63" s="36"/>
      <c r="H63" s="36"/>
      <c r="I63" s="204"/>
      <c r="J63" s="57"/>
      <c r="K63" s="204"/>
      <c r="L63" s="96"/>
      <c r="M63" s="96"/>
      <c r="N63" s="97"/>
      <c r="O63" s="32"/>
      <c r="P63" s="98"/>
    </row>
    <row r="64" spans="1:16" ht="15.75" customHeight="1" x14ac:dyDescent="0.25">
      <c r="A64" s="186" t="s">
        <v>134</v>
      </c>
      <c r="B64" s="48"/>
      <c r="C64" s="56"/>
      <c r="D64" s="36"/>
      <c r="E64" s="36"/>
      <c r="F64" s="36"/>
      <c r="G64" s="36"/>
      <c r="H64" s="36"/>
      <c r="I64" s="57"/>
      <c r="J64" s="57"/>
      <c r="K64" s="57"/>
      <c r="L64" s="57"/>
      <c r="M64" s="57"/>
      <c r="N64" s="58"/>
      <c r="O64" s="48"/>
      <c r="P64" s="40"/>
    </row>
    <row r="65" spans="1:19" ht="6" customHeight="1" x14ac:dyDescent="0.25">
      <c r="A65" s="50"/>
      <c r="B65" s="99"/>
      <c r="C65" s="154"/>
      <c r="D65" s="100"/>
      <c r="E65" s="100"/>
      <c r="F65" s="36"/>
      <c r="G65" s="36"/>
      <c r="H65" s="36"/>
      <c r="I65" s="57"/>
      <c r="J65" s="57"/>
      <c r="K65" s="101"/>
      <c r="L65" s="101"/>
      <c r="M65" s="101"/>
      <c r="N65" s="102"/>
      <c r="O65" s="99"/>
      <c r="P65" s="103"/>
    </row>
    <row r="66" spans="1:19" x14ac:dyDescent="0.25">
      <c r="A66" s="60" t="s">
        <v>135</v>
      </c>
      <c r="B66" s="21">
        <v>0</v>
      </c>
      <c r="C66" s="156"/>
      <c r="D66" s="86" t="s">
        <v>136</v>
      </c>
      <c r="E66" s="321" t="s">
        <v>137</v>
      </c>
      <c r="F66" s="36"/>
      <c r="G66" s="36"/>
      <c r="H66" s="209" t="s">
        <v>306</v>
      </c>
      <c r="I66" s="302" t="s">
        <v>109</v>
      </c>
      <c r="J66" s="300" t="s">
        <v>138</v>
      </c>
      <c r="K66" s="289">
        <v>3025.05</v>
      </c>
      <c r="L66" s="92"/>
      <c r="M66" s="92"/>
      <c r="N66" s="104"/>
      <c r="O66" s="85"/>
      <c r="P66" s="88"/>
    </row>
    <row r="67" spans="1:19" ht="15.75" customHeight="1" x14ac:dyDescent="0.25">
      <c r="A67" s="60" t="s">
        <v>135</v>
      </c>
      <c r="B67" s="21">
        <v>953</v>
      </c>
      <c r="C67" s="156"/>
      <c r="D67" s="86" t="s">
        <v>139</v>
      </c>
      <c r="E67" s="283"/>
      <c r="F67" s="36"/>
      <c r="G67" s="36"/>
      <c r="H67" s="209"/>
      <c r="I67" s="286"/>
      <c r="J67" s="283"/>
      <c r="K67" s="283"/>
      <c r="L67" s="92"/>
      <c r="M67" s="92"/>
      <c r="N67" s="104"/>
      <c r="O67" s="85"/>
      <c r="P67" s="88"/>
    </row>
    <row r="68" spans="1:19" ht="15.75" customHeight="1" x14ac:dyDescent="0.25">
      <c r="A68" s="60" t="s">
        <v>140</v>
      </c>
      <c r="B68" s="21">
        <v>250</v>
      </c>
      <c r="C68" s="156"/>
      <c r="D68" s="86" t="s">
        <v>141</v>
      </c>
      <c r="E68" s="283"/>
      <c r="F68" s="36"/>
      <c r="G68" s="36"/>
      <c r="H68" s="209"/>
      <c r="I68" s="286"/>
      <c r="J68" s="283"/>
      <c r="K68" s="283"/>
      <c r="L68" s="92"/>
      <c r="M68" s="92"/>
      <c r="N68" s="104"/>
      <c r="O68" s="85"/>
      <c r="P68" s="88"/>
    </row>
    <row r="69" spans="1:19" ht="15.75" customHeight="1" x14ac:dyDescent="0.25">
      <c r="A69" s="105" t="s">
        <v>142</v>
      </c>
      <c r="B69" s="105">
        <v>986</v>
      </c>
      <c r="C69" s="55"/>
      <c r="D69" s="25" t="s">
        <v>143</v>
      </c>
      <c r="E69" s="284"/>
      <c r="F69" s="36"/>
      <c r="G69" s="36"/>
      <c r="H69" s="209"/>
      <c r="I69" s="287"/>
      <c r="J69" s="284"/>
      <c r="K69" s="284"/>
      <c r="L69" s="106">
        <v>2936.94</v>
      </c>
      <c r="M69" s="60">
        <v>2851.4</v>
      </c>
      <c r="N69" s="20" t="s">
        <v>144</v>
      </c>
      <c r="O69" s="21">
        <v>1819</v>
      </c>
      <c r="P69" s="107">
        <v>1766</v>
      </c>
    </row>
    <row r="70" spans="1:19" ht="15.75" customHeight="1" x14ac:dyDescent="0.25">
      <c r="A70" s="227" t="s">
        <v>287</v>
      </c>
      <c r="B70" s="226">
        <f>SUM(B66:B69)</f>
        <v>2189</v>
      </c>
      <c r="M70" s="2"/>
    </row>
    <row r="71" spans="1:19" ht="15.75" customHeight="1" x14ac:dyDescent="0.25">
      <c r="A71" s="195" t="s">
        <v>145</v>
      </c>
      <c r="B71" s="2"/>
      <c r="C71" s="264"/>
      <c r="M71" s="2"/>
    </row>
    <row r="72" spans="1:19" ht="6" customHeight="1" x14ac:dyDescent="0.25">
      <c r="A72" s="2"/>
      <c r="B72" s="2"/>
      <c r="C72" s="264"/>
      <c r="M72" s="2"/>
    </row>
    <row r="73" spans="1:19" ht="27" customHeight="1" x14ac:dyDescent="0.25">
      <c r="A73" s="13" t="s">
        <v>146</v>
      </c>
      <c r="B73" s="108">
        <v>8905</v>
      </c>
      <c r="C73" s="109"/>
      <c r="D73" s="110" t="s">
        <v>147</v>
      </c>
      <c r="E73" s="321" t="s">
        <v>148</v>
      </c>
      <c r="H73" s="213" t="s">
        <v>308</v>
      </c>
      <c r="I73" s="301" t="s">
        <v>149</v>
      </c>
      <c r="J73" s="282" t="s">
        <v>149</v>
      </c>
      <c r="K73" s="282">
        <v>21655.09</v>
      </c>
      <c r="L73" s="289" t="s">
        <v>150</v>
      </c>
      <c r="M73" s="289" t="s">
        <v>151</v>
      </c>
      <c r="N73" s="290" t="s">
        <v>152</v>
      </c>
      <c r="O73" s="306">
        <v>890</v>
      </c>
      <c r="P73" s="307" t="s">
        <v>30</v>
      </c>
    </row>
    <row r="74" spans="1:19" ht="15.75" customHeight="1" x14ac:dyDescent="0.3">
      <c r="A74" s="13" t="s">
        <v>153</v>
      </c>
      <c r="B74" s="108">
        <v>8474</v>
      </c>
      <c r="C74" s="109"/>
      <c r="D74" s="111" t="s">
        <v>154</v>
      </c>
      <c r="E74" s="283"/>
      <c r="H74" s="213"/>
      <c r="I74" s="286"/>
      <c r="J74" s="283"/>
      <c r="K74" s="283"/>
      <c r="L74" s="283"/>
      <c r="M74" s="283"/>
      <c r="N74" s="283"/>
      <c r="O74" s="283"/>
      <c r="P74" s="283"/>
    </row>
    <row r="75" spans="1:19" ht="15.75" customHeight="1" x14ac:dyDescent="0.3">
      <c r="A75" s="22" t="s">
        <v>155</v>
      </c>
      <c r="B75" s="112">
        <v>627</v>
      </c>
      <c r="C75" s="113"/>
      <c r="D75" s="114" t="s">
        <v>156</v>
      </c>
      <c r="E75" s="283"/>
      <c r="H75" s="213"/>
      <c r="I75" s="286"/>
      <c r="J75" s="283"/>
      <c r="K75" s="283"/>
      <c r="L75" s="283"/>
      <c r="M75" s="283"/>
      <c r="N75" s="283"/>
      <c r="O75" s="283"/>
      <c r="P75" s="283"/>
    </row>
    <row r="76" spans="1:19" ht="15.75" customHeight="1" x14ac:dyDescent="0.3">
      <c r="A76" s="22" t="s">
        <v>157</v>
      </c>
      <c r="B76" s="112">
        <v>370</v>
      </c>
      <c r="C76" s="113"/>
      <c r="D76" s="115" t="s">
        <v>158</v>
      </c>
      <c r="E76" s="283"/>
      <c r="H76" s="213"/>
      <c r="I76" s="286"/>
      <c r="J76" s="283"/>
      <c r="K76" s="283"/>
      <c r="L76" s="283"/>
      <c r="M76" s="283"/>
      <c r="N76" s="283"/>
      <c r="O76" s="283"/>
      <c r="P76" s="283"/>
    </row>
    <row r="77" spans="1:19" ht="15.75" customHeight="1" x14ac:dyDescent="0.3">
      <c r="A77" s="22" t="s">
        <v>159</v>
      </c>
      <c r="B77" s="112">
        <v>728.47</v>
      </c>
      <c r="C77" s="113"/>
      <c r="D77" s="116" t="s">
        <v>160</v>
      </c>
      <c r="E77" s="283"/>
      <c r="H77" s="213"/>
      <c r="I77" s="286"/>
      <c r="J77" s="283"/>
      <c r="K77" s="283"/>
      <c r="L77" s="283"/>
      <c r="M77" s="283"/>
      <c r="N77" s="283"/>
      <c r="O77" s="283"/>
      <c r="P77" s="283"/>
    </row>
    <row r="78" spans="1:19" ht="33" customHeight="1" x14ac:dyDescent="0.3">
      <c r="A78" s="22" t="s">
        <v>161</v>
      </c>
      <c r="B78" s="112">
        <v>923</v>
      </c>
      <c r="C78" s="113"/>
      <c r="D78" s="114" t="s">
        <v>162</v>
      </c>
      <c r="E78" s="284"/>
      <c r="H78" s="213"/>
      <c r="I78" s="287"/>
      <c r="J78" s="284"/>
      <c r="K78" s="284"/>
      <c r="L78" s="284"/>
      <c r="M78" s="284"/>
      <c r="N78" s="284"/>
      <c r="O78" s="284"/>
      <c r="P78" s="284"/>
    </row>
    <row r="79" spans="1:19" ht="15.75" customHeight="1" x14ac:dyDescent="0.3">
      <c r="A79" s="228" t="s">
        <v>287</v>
      </c>
      <c r="B79" s="229">
        <f>SUM(B73:B78)</f>
        <v>20027.47</v>
      </c>
      <c r="C79" s="264"/>
      <c r="D79" s="11"/>
      <c r="M79" s="2"/>
    </row>
    <row r="80" spans="1:19" ht="15.75" customHeight="1" x14ac:dyDescent="0.3">
      <c r="A80" s="117" t="s">
        <v>163</v>
      </c>
      <c r="B80" s="118">
        <f>B79+B70+B63+B54+B39+B28</f>
        <v>301524.87</v>
      </c>
      <c r="C80" s="56"/>
      <c r="D80" s="36"/>
      <c r="E80" s="36"/>
      <c r="F80" s="36"/>
      <c r="G80" s="36"/>
      <c r="H80" s="36"/>
      <c r="I80" s="57"/>
      <c r="J80" s="57"/>
      <c r="K80" s="57"/>
      <c r="L80" s="119"/>
      <c r="M80" s="49"/>
      <c r="N80" s="47"/>
      <c r="O80" s="48"/>
      <c r="P80" s="40"/>
      <c r="S80" s="120"/>
    </row>
    <row r="81" spans="1:19" ht="15.75" customHeight="1" x14ac:dyDescent="0.25">
      <c r="B81" s="48"/>
      <c r="C81" s="56"/>
      <c r="D81" s="36"/>
      <c r="E81" s="36"/>
      <c r="F81" s="36"/>
      <c r="G81" s="36"/>
      <c r="H81" s="36"/>
      <c r="I81" s="57"/>
      <c r="J81" s="57"/>
      <c r="K81" s="57"/>
      <c r="L81" s="119"/>
      <c r="M81" s="49"/>
      <c r="N81" s="47"/>
      <c r="O81" s="48"/>
      <c r="P81" s="40"/>
      <c r="S81" s="120"/>
    </row>
    <row r="82" spans="1:19" ht="15.75" customHeight="1" x14ac:dyDescent="0.3">
      <c r="A82" s="45" t="s">
        <v>164</v>
      </c>
      <c r="B82" s="48"/>
      <c r="C82" s="56"/>
      <c r="D82" s="36"/>
      <c r="E82" s="36"/>
      <c r="F82" s="36"/>
      <c r="G82" s="36"/>
      <c r="H82" s="36"/>
      <c r="I82" s="57"/>
      <c r="J82" s="57"/>
      <c r="K82" s="57"/>
      <c r="L82" s="119"/>
      <c r="M82" s="49"/>
      <c r="N82" s="47"/>
      <c r="O82" s="48"/>
      <c r="P82" s="40"/>
      <c r="Q82" s="233"/>
      <c r="S82" s="120"/>
    </row>
    <row r="83" spans="1:19" ht="15.75" customHeight="1" x14ac:dyDescent="0.3">
      <c r="A83" s="10"/>
      <c r="B83" s="48"/>
      <c r="C83" s="56"/>
      <c r="D83" s="36"/>
      <c r="E83" s="36"/>
      <c r="F83" s="36"/>
      <c r="G83" s="36"/>
      <c r="H83" s="36"/>
      <c r="I83" s="49"/>
      <c r="J83" s="49"/>
      <c r="K83" s="49"/>
      <c r="L83" s="49"/>
      <c r="M83" s="49"/>
      <c r="N83" s="47"/>
      <c r="O83" s="48"/>
      <c r="P83" s="48"/>
      <c r="Q83" s="233"/>
      <c r="S83" s="120"/>
    </row>
    <row r="84" spans="1:19" ht="15.75" customHeight="1" x14ac:dyDescent="0.25">
      <c r="A84" s="184" t="s">
        <v>165</v>
      </c>
      <c r="B84" s="48"/>
      <c r="C84" s="56"/>
      <c r="D84" s="36"/>
      <c r="E84" s="36"/>
      <c r="F84" s="36"/>
      <c r="G84" s="36"/>
      <c r="H84" s="36"/>
      <c r="I84" s="49"/>
      <c r="J84" s="49"/>
      <c r="K84" s="49"/>
      <c r="L84" s="49"/>
      <c r="M84" s="49"/>
      <c r="N84" s="47"/>
      <c r="O84" s="48"/>
      <c r="P84" s="48"/>
      <c r="S84" s="120"/>
    </row>
    <row r="85" spans="1:19" ht="6" customHeight="1" x14ac:dyDescent="0.25">
      <c r="A85" s="54"/>
      <c r="B85" s="99"/>
      <c r="C85" s="154"/>
      <c r="D85" s="100"/>
      <c r="E85" s="100"/>
      <c r="F85" s="36"/>
      <c r="G85" s="36"/>
      <c r="H85" s="36"/>
      <c r="I85" s="49"/>
      <c r="J85" s="49"/>
      <c r="K85" s="50"/>
      <c r="L85" s="50"/>
      <c r="M85" s="50"/>
      <c r="N85" s="121"/>
      <c r="O85" s="99"/>
      <c r="P85" s="99"/>
      <c r="S85" s="120"/>
    </row>
    <row r="86" spans="1:19" ht="48" customHeight="1" x14ac:dyDescent="0.25">
      <c r="A86" s="13" t="s">
        <v>166</v>
      </c>
      <c r="B86" s="21">
        <v>2156</v>
      </c>
      <c r="C86" s="55"/>
      <c r="D86" s="25"/>
      <c r="E86" s="25" t="s">
        <v>167</v>
      </c>
      <c r="F86" s="36"/>
      <c r="G86" s="36"/>
      <c r="H86" s="209" t="s">
        <v>308</v>
      </c>
      <c r="I86" s="301" t="s">
        <v>149</v>
      </c>
      <c r="J86" s="289" t="s">
        <v>149</v>
      </c>
      <c r="K86" s="92" t="s">
        <v>168</v>
      </c>
      <c r="L86" s="122" t="s">
        <v>169</v>
      </c>
      <c r="M86" s="122" t="s">
        <v>170</v>
      </c>
      <c r="N86" s="74" t="s">
        <v>171</v>
      </c>
      <c r="O86" s="75" t="s">
        <v>172</v>
      </c>
      <c r="P86" s="75" t="s">
        <v>173</v>
      </c>
      <c r="S86" s="120"/>
    </row>
    <row r="87" spans="1:19" ht="30" x14ac:dyDescent="0.25">
      <c r="A87" s="62" t="s">
        <v>174</v>
      </c>
      <c r="B87" s="63">
        <v>2549</v>
      </c>
      <c r="C87" s="64"/>
      <c r="D87" s="123" t="s">
        <v>175</v>
      </c>
      <c r="E87" s="25" t="s">
        <v>176</v>
      </c>
      <c r="F87" s="36"/>
      <c r="G87" s="36"/>
      <c r="H87" s="209"/>
      <c r="I87" s="286"/>
      <c r="J87" s="283"/>
      <c r="K87" s="289">
        <v>7469</v>
      </c>
      <c r="L87" s="106">
        <v>2678.24</v>
      </c>
      <c r="M87" s="106">
        <v>2600.23</v>
      </c>
      <c r="N87" s="20">
        <v>2574.4899999999998</v>
      </c>
      <c r="O87" s="21">
        <v>2549</v>
      </c>
      <c r="P87" s="107" t="s">
        <v>30</v>
      </c>
      <c r="S87" s="120"/>
    </row>
    <row r="88" spans="1:19" ht="36" customHeight="1" x14ac:dyDescent="0.25">
      <c r="A88" s="243" t="s">
        <v>177</v>
      </c>
      <c r="B88" s="244">
        <v>7469</v>
      </c>
      <c r="C88" s="245"/>
      <c r="D88" s="145" t="s">
        <v>178</v>
      </c>
      <c r="E88" s="70" t="s">
        <v>176</v>
      </c>
      <c r="F88" s="202"/>
      <c r="G88" s="202"/>
      <c r="H88" s="235"/>
      <c r="I88" s="287"/>
      <c r="J88" s="284"/>
      <c r="K88" s="284"/>
      <c r="L88" s="106"/>
      <c r="M88" s="106"/>
      <c r="N88" s="20"/>
      <c r="O88" s="21"/>
      <c r="P88" s="107"/>
      <c r="S88" s="120"/>
    </row>
    <row r="89" spans="1:19" ht="36" customHeight="1" x14ac:dyDescent="0.25">
      <c r="A89" s="274" t="s">
        <v>299</v>
      </c>
      <c r="B89" s="246">
        <v>4733</v>
      </c>
      <c r="C89" s="247"/>
      <c r="D89" s="248"/>
      <c r="E89" s="209"/>
      <c r="F89" s="209"/>
      <c r="G89" s="209"/>
      <c r="H89" s="209"/>
      <c r="I89" s="216"/>
      <c r="J89" s="216"/>
      <c r="K89" s="216"/>
      <c r="L89" s="242"/>
      <c r="M89" s="242"/>
      <c r="N89" s="31"/>
      <c r="O89" s="32"/>
      <c r="P89" s="98"/>
      <c r="S89" s="120"/>
    </row>
    <row r="90" spans="1:19" ht="36" customHeight="1" x14ac:dyDescent="0.25">
      <c r="A90" s="241" t="s">
        <v>323</v>
      </c>
      <c r="B90" s="246">
        <v>0</v>
      </c>
      <c r="C90" s="247">
        <v>0</v>
      </c>
      <c r="D90" s="248" t="s">
        <v>325</v>
      </c>
      <c r="E90" s="209"/>
      <c r="F90" s="202"/>
      <c r="G90" s="275">
        <v>750</v>
      </c>
      <c r="H90" s="275"/>
      <c r="I90" s="216"/>
      <c r="J90" s="216"/>
      <c r="K90" s="216"/>
      <c r="L90" s="242"/>
      <c r="M90" s="242"/>
      <c r="N90" s="31"/>
      <c r="O90" s="32"/>
      <c r="P90" s="98"/>
      <c r="S90" s="120"/>
    </row>
    <row r="91" spans="1:19" ht="15.75" customHeight="1" x14ac:dyDescent="0.25">
      <c r="A91" s="270"/>
      <c r="B91" s="223"/>
      <c r="C91" s="218"/>
      <c r="D91" s="202"/>
      <c r="E91" s="202"/>
      <c r="F91" s="202"/>
      <c r="G91" s="202"/>
      <c r="H91" s="202"/>
      <c r="I91" s="57"/>
      <c r="J91" s="57"/>
      <c r="K91" s="96"/>
      <c r="L91" s="96"/>
      <c r="M91" s="96"/>
      <c r="N91" s="31"/>
      <c r="O91" s="32"/>
      <c r="P91" s="32"/>
      <c r="S91" s="120"/>
    </row>
    <row r="92" spans="1:19" ht="15.75" customHeight="1" x14ac:dyDescent="0.25">
      <c r="A92" s="184" t="s">
        <v>179</v>
      </c>
      <c r="B92" s="48"/>
      <c r="C92" s="56"/>
      <c r="D92" s="36"/>
      <c r="E92" s="36"/>
      <c r="F92" s="36"/>
      <c r="G92" s="36"/>
      <c r="H92" s="36"/>
      <c r="I92" s="57"/>
      <c r="J92" s="57"/>
      <c r="K92" s="57"/>
      <c r="L92" s="57"/>
      <c r="M92" s="57"/>
      <c r="N92" s="47"/>
      <c r="O92" s="48"/>
      <c r="P92" s="48"/>
      <c r="S92" s="120"/>
    </row>
    <row r="93" spans="1:19" ht="6" customHeight="1" x14ac:dyDescent="0.25">
      <c r="A93" s="54"/>
      <c r="B93" s="99"/>
      <c r="C93" s="154"/>
      <c r="D93" s="100"/>
      <c r="E93" s="100"/>
      <c r="F93" s="36"/>
      <c r="G93" s="36"/>
      <c r="H93" s="36"/>
      <c r="I93" s="57"/>
      <c r="J93" s="57"/>
      <c r="K93" s="101"/>
      <c r="L93" s="101"/>
      <c r="M93" s="101"/>
      <c r="N93" s="121"/>
      <c r="O93" s="99"/>
      <c r="P93" s="99"/>
      <c r="S93" s="120"/>
    </row>
    <row r="94" spans="1:19" ht="32.25" customHeight="1" x14ac:dyDescent="0.25">
      <c r="A94" s="84" t="s">
        <v>180</v>
      </c>
      <c r="B94" s="85">
        <v>10739</v>
      </c>
      <c r="C94" s="156"/>
      <c r="D94" s="86"/>
      <c r="E94" s="86" t="s">
        <v>181</v>
      </c>
      <c r="F94" s="36"/>
      <c r="G94" s="36"/>
      <c r="H94" s="209" t="s">
        <v>309</v>
      </c>
      <c r="I94" s="285" t="s">
        <v>182</v>
      </c>
      <c r="J94" s="300" t="s">
        <v>183</v>
      </c>
      <c r="K94" s="92">
        <v>11970.67</v>
      </c>
      <c r="L94" s="94">
        <v>11622</v>
      </c>
      <c r="M94" s="94">
        <v>11283.5</v>
      </c>
      <c r="N94" s="87">
        <v>11171.78</v>
      </c>
      <c r="O94" s="85">
        <v>11061</v>
      </c>
      <c r="P94" s="88">
        <v>10739</v>
      </c>
      <c r="S94" s="120"/>
    </row>
    <row r="95" spans="1:19" ht="57.6" x14ac:dyDescent="0.25">
      <c r="A95" s="13" t="s">
        <v>184</v>
      </c>
      <c r="B95" s="21">
        <v>1339</v>
      </c>
      <c r="C95" s="55"/>
      <c r="D95" s="124"/>
      <c r="E95" s="25" t="s">
        <v>118</v>
      </c>
      <c r="F95" s="36"/>
      <c r="G95" s="36"/>
      <c r="H95" s="209"/>
      <c r="I95" s="286"/>
      <c r="J95" s="283"/>
      <c r="K95" s="17">
        <v>1449.09</v>
      </c>
      <c r="L95" s="106">
        <v>1406.89</v>
      </c>
      <c r="M95" s="106">
        <v>1365.91</v>
      </c>
      <c r="N95" s="20">
        <v>1352.39</v>
      </c>
      <c r="O95" s="21">
        <v>1339</v>
      </c>
      <c r="P95" s="107">
        <v>1164</v>
      </c>
      <c r="S95" s="120"/>
    </row>
    <row r="96" spans="1:19" ht="15.75" customHeight="1" x14ac:dyDescent="0.25">
      <c r="A96" s="13" t="s">
        <v>185</v>
      </c>
      <c r="B96" s="21">
        <v>3500</v>
      </c>
      <c r="C96" s="55"/>
      <c r="D96" s="125" t="s">
        <v>186</v>
      </c>
      <c r="E96" s="25" t="s">
        <v>187</v>
      </c>
      <c r="F96" s="36"/>
      <c r="G96" s="36"/>
      <c r="H96" s="209"/>
      <c r="I96" s="286"/>
      <c r="J96" s="283"/>
      <c r="K96" s="17">
        <v>3901.42</v>
      </c>
      <c r="L96" s="106">
        <v>3787.78</v>
      </c>
      <c r="M96" s="60">
        <v>3677.49</v>
      </c>
      <c r="N96" s="20">
        <v>3641.05</v>
      </c>
      <c r="O96" s="21">
        <v>3605</v>
      </c>
      <c r="P96" s="107">
        <v>3500</v>
      </c>
      <c r="S96" s="120"/>
    </row>
    <row r="97" spans="1:19" ht="28.8" x14ac:dyDescent="0.25">
      <c r="A97" s="60" t="s">
        <v>188</v>
      </c>
      <c r="B97" s="21">
        <f>SUM(1872+4463)</f>
        <v>6335</v>
      </c>
      <c r="C97" s="55"/>
      <c r="D97" s="25" t="s">
        <v>189</v>
      </c>
      <c r="E97" s="25" t="s">
        <v>181</v>
      </c>
      <c r="F97" s="36"/>
      <c r="G97" s="36"/>
      <c r="H97" s="209"/>
      <c r="I97" s="286"/>
      <c r="J97" s="283"/>
      <c r="K97" s="17">
        <v>6868.84</v>
      </c>
      <c r="L97" s="106">
        <v>6668.78</v>
      </c>
      <c r="M97" s="106">
        <v>6474.54</v>
      </c>
      <c r="N97" s="20">
        <v>1947.44</v>
      </c>
      <c r="O97" s="21">
        <v>1928</v>
      </c>
      <c r="P97" s="107">
        <v>1872</v>
      </c>
      <c r="S97" s="120"/>
    </row>
    <row r="98" spans="1:19" ht="32.25" customHeight="1" x14ac:dyDescent="0.25">
      <c r="A98" s="13" t="s">
        <v>190</v>
      </c>
      <c r="B98" s="21">
        <v>3753</v>
      </c>
      <c r="C98" s="55"/>
      <c r="D98" s="25" t="s">
        <v>191</v>
      </c>
      <c r="E98" s="25" t="s">
        <v>181</v>
      </c>
      <c r="F98" s="36"/>
      <c r="G98" s="36"/>
      <c r="H98" s="209"/>
      <c r="I98" s="286"/>
      <c r="J98" s="283"/>
      <c r="K98" s="17" t="s">
        <v>60</v>
      </c>
      <c r="L98" s="187" t="s">
        <v>61</v>
      </c>
      <c r="M98" s="20" t="s">
        <v>192</v>
      </c>
      <c r="N98" s="19" t="s">
        <v>193</v>
      </c>
      <c r="O98" s="126" t="s">
        <v>194</v>
      </c>
      <c r="P98" s="107" t="s">
        <v>195</v>
      </c>
      <c r="S98" s="120"/>
    </row>
    <row r="99" spans="1:19" ht="37.5" customHeight="1" x14ac:dyDescent="0.25">
      <c r="A99" s="60" t="s">
        <v>196</v>
      </c>
      <c r="B99" s="21">
        <v>8401</v>
      </c>
      <c r="C99" s="55"/>
      <c r="D99" s="25" t="s">
        <v>197</v>
      </c>
      <c r="E99" s="25" t="s">
        <v>198</v>
      </c>
      <c r="F99" s="127"/>
      <c r="G99" s="127"/>
      <c r="H99" s="214"/>
      <c r="I99" s="286"/>
      <c r="J99" s="283"/>
      <c r="K99" s="17">
        <v>9001.75</v>
      </c>
      <c r="L99" s="17">
        <v>8739.56</v>
      </c>
      <c r="M99" s="17" t="s">
        <v>199</v>
      </c>
      <c r="N99" s="20">
        <v>2682</v>
      </c>
      <c r="O99" s="21"/>
      <c r="P99" s="107"/>
      <c r="S99" s="120"/>
    </row>
    <row r="100" spans="1:19" ht="41.4" x14ac:dyDescent="0.25">
      <c r="A100" s="60" t="s">
        <v>200</v>
      </c>
      <c r="B100" s="21">
        <v>5174</v>
      </c>
      <c r="C100" s="55"/>
      <c r="D100" s="25" t="s">
        <v>201</v>
      </c>
      <c r="E100" s="25" t="s">
        <v>181</v>
      </c>
      <c r="F100" s="36"/>
      <c r="G100" s="36"/>
      <c r="H100" s="209"/>
      <c r="I100" s="286"/>
      <c r="J100" s="283"/>
      <c r="K100" s="191">
        <v>6759.79</v>
      </c>
      <c r="L100" s="17" t="s">
        <v>202</v>
      </c>
      <c r="M100" s="17" t="s">
        <v>203</v>
      </c>
      <c r="N100" s="20">
        <v>5175</v>
      </c>
      <c r="O100" s="126"/>
      <c r="P100" s="107"/>
      <c r="S100" s="120"/>
    </row>
    <row r="101" spans="1:19" ht="15.75" customHeight="1" x14ac:dyDescent="0.25">
      <c r="A101" s="13" t="s">
        <v>204</v>
      </c>
      <c r="B101" s="21">
        <v>1146</v>
      </c>
      <c r="C101" s="55"/>
      <c r="D101" s="25" t="s">
        <v>205</v>
      </c>
      <c r="E101" s="25" t="s">
        <v>181</v>
      </c>
      <c r="F101" s="36"/>
      <c r="G101" s="36"/>
      <c r="H101" s="209"/>
      <c r="I101" s="286"/>
      <c r="J101" s="283"/>
      <c r="K101" s="191">
        <v>6759.79</v>
      </c>
      <c r="L101" s="17" t="s">
        <v>202</v>
      </c>
      <c r="M101" s="17" t="s">
        <v>206</v>
      </c>
      <c r="N101" s="20"/>
      <c r="O101" s="21"/>
      <c r="P101" s="107"/>
      <c r="S101" s="120"/>
    </row>
    <row r="102" spans="1:19" ht="15.75" customHeight="1" x14ac:dyDescent="0.25">
      <c r="A102" s="60" t="s">
        <v>207</v>
      </c>
      <c r="B102" s="21">
        <v>13284</v>
      </c>
      <c r="C102" s="55"/>
      <c r="D102" s="25" t="s">
        <v>208</v>
      </c>
      <c r="E102" s="25" t="s">
        <v>181</v>
      </c>
      <c r="F102" s="36"/>
      <c r="G102" s="36"/>
      <c r="H102" s="209"/>
      <c r="I102" s="286"/>
      <c r="J102" s="283"/>
      <c r="K102" s="17">
        <v>14233.93</v>
      </c>
      <c r="L102" s="106">
        <v>13819.35</v>
      </c>
      <c r="M102" s="106">
        <v>13416.84</v>
      </c>
      <c r="N102" s="20"/>
      <c r="O102" s="21"/>
      <c r="P102" s="107"/>
      <c r="S102" s="120"/>
    </row>
    <row r="103" spans="1:19" ht="15.75" customHeight="1" x14ac:dyDescent="0.25">
      <c r="A103" s="13" t="s">
        <v>209</v>
      </c>
      <c r="B103" s="21">
        <v>900</v>
      </c>
      <c r="C103" s="55"/>
      <c r="D103" s="25"/>
      <c r="E103" s="25" t="s">
        <v>181</v>
      </c>
      <c r="F103" s="36"/>
      <c r="G103" s="36"/>
      <c r="H103" s="209"/>
      <c r="I103" s="287"/>
      <c r="J103" s="284"/>
      <c r="K103" s="185">
        <v>1003.22</v>
      </c>
      <c r="L103" s="196">
        <v>974</v>
      </c>
      <c r="M103" s="191">
        <v>945.63</v>
      </c>
      <c r="N103" s="189">
        <v>936.27</v>
      </c>
      <c r="O103" s="68">
        <v>927</v>
      </c>
      <c r="P103" s="194">
        <v>900</v>
      </c>
      <c r="S103" s="120"/>
    </row>
    <row r="104" spans="1:19" ht="15.75" customHeight="1" x14ac:dyDescent="0.3">
      <c r="K104" s="128"/>
      <c r="L104" s="128"/>
      <c r="M104" s="129"/>
      <c r="N104" s="128"/>
      <c r="O104" s="128"/>
      <c r="P104" s="130"/>
      <c r="S104" s="120"/>
    </row>
    <row r="105" spans="1:19" ht="15.75" customHeight="1" x14ac:dyDescent="0.25">
      <c r="A105" s="184" t="s">
        <v>210</v>
      </c>
      <c r="B105" s="48"/>
      <c r="C105" s="56"/>
      <c r="D105" s="127"/>
      <c r="E105" s="36"/>
      <c r="F105" s="36"/>
      <c r="G105" s="36"/>
      <c r="H105" s="36"/>
      <c r="I105" s="57"/>
      <c r="J105" s="57"/>
      <c r="K105" s="57"/>
      <c r="L105" s="119"/>
      <c r="M105" s="119"/>
      <c r="N105" s="47"/>
      <c r="O105" s="48"/>
      <c r="P105" s="40"/>
      <c r="S105" s="120"/>
    </row>
    <row r="106" spans="1:19" ht="6" customHeight="1" x14ac:dyDescent="0.25">
      <c r="A106" s="54"/>
      <c r="B106" s="99"/>
      <c r="C106" s="154"/>
      <c r="D106" s="131"/>
      <c r="E106" s="100"/>
      <c r="F106" s="36"/>
      <c r="G106" s="36"/>
      <c r="H106" s="36"/>
      <c r="I106" s="57"/>
      <c r="J106" s="57"/>
      <c r="K106" s="101"/>
      <c r="L106" s="51"/>
      <c r="M106" s="51"/>
      <c r="N106" s="121"/>
      <c r="O106" s="99"/>
      <c r="P106" s="103"/>
      <c r="S106" s="120"/>
    </row>
    <row r="107" spans="1:19" ht="26.25" customHeight="1" x14ac:dyDescent="0.25">
      <c r="A107" s="84" t="s">
        <v>211</v>
      </c>
      <c r="B107" s="85">
        <v>668</v>
      </c>
      <c r="C107" s="156"/>
      <c r="D107" s="86"/>
      <c r="E107" s="86" t="s">
        <v>181</v>
      </c>
      <c r="F107" s="36"/>
      <c r="G107" s="36"/>
      <c r="H107" s="209"/>
      <c r="I107" s="285" t="s">
        <v>212</v>
      </c>
      <c r="J107" s="300" t="s">
        <v>212</v>
      </c>
      <c r="K107" s="92" t="s">
        <v>168</v>
      </c>
      <c r="L107" s="132" t="s">
        <v>213</v>
      </c>
      <c r="M107" s="92" t="s">
        <v>170</v>
      </c>
      <c r="N107" s="87" t="s">
        <v>171</v>
      </c>
      <c r="O107" s="85" t="s">
        <v>172</v>
      </c>
      <c r="P107" s="85" t="s">
        <v>173</v>
      </c>
      <c r="S107" s="120"/>
    </row>
    <row r="108" spans="1:19" ht="30" x14ac:dyDescent="0.25">
      <c r="A108" s="60" t="s">
        <v>214</v>
      </c>
      <c r="B108" s="21">
        <v>2523</v>
      </c>
      <c r="C108" s="55"/>
      <c r="D108" s="25"/>
      <c r="E108" s="25" t="s">
        <v>215</v>
      </c>
      <c r="F108" s="36"/>
      <c r="G108" s="36"/>
      <c r="H108" s="209"/>
      <c r="I108" s="287"/>
      <c r="J108" s="284"/>
      <c r="K108" s="17">
        <v>2598.69</v>
      </c>
      <c r="L108" s="133" t="s">
        <v>216</v>
      </c>
      <c r="M108" s="60">
        <v>1745.21</v>
      </c>
      <c r="N108" s="20">
        <v>1727.93</v>
      </c>
      <c r="O108" s="126" t="s">
        <v>30</v>
      </c>
      <c r="P108" s="107" t="s">
        <v>30</v>
      </c>
      <c r="S108" s="120"/>
    </row>
    <row r="109" spans="1:19" ht="15.75" customHeight="1" x14ac:dyDescent="0.25">
      <c r="M109" s="2"/>
      <c r="S109" s="120"/>
    </row>
    <row r="110" spans="1:19" ht="34.5" customHeight="1" x14ac:dyDescent="0.25">
      <c r="A110" s="13" t="s">
        <v>217</v>
      </c>
      <c r="B110" s="21">
        <v>2250</v>
      </c>
      <c r="C110" s="55"/>
      <c r="D110" s="25"/>
      <c r="E110" s="25" t="s">
        <v>57</v>
      </c>
      <c r="F110" s="36"/>
      <c r="G110" s="36"/>
      <c r="H110" s="209"/>
      <c r="I110" s="285" t="s">
        <v>212</v>
      </c>
      <c r="J110" s="289" t="s">
        <v>218</v>
      </c>
      <c r="K110" s="17" t="s">
        <v>60</v>
      </c>
      <c r="L110" s="197" t="s">
        <v>61</v>
      </c>
      <c r="M110" s="20" t="s">
        <v>192</v>
      </c>
      <c r="N110" s="20" t="s">
        <v>114</v>
      </c>
      <c r="O110" s="126" t="s">
        <v>219</v>
      </c>
      <c r="P110" s="126" t="s">
        <v>219</v>
      </c>
      <c r="S110" s="120"/>
    </row>
    <row r="111" spans="1:19" ht="43.2" x14ac:dyDescent="0.25">
      <c r="A111" s="188" t="s">
        <v>220</v>
      </c>
      <c r="B111" s="68">
        <v>1764</v>
      </c>
      <c r="C111" s="69"/>
      <c r="D111" s="70" t="s">
        <v>221</v>
      </c>
      <c r="E111" s="70" t="s">
        <v>181</v>
      </c>
      <c r="F111" s="36"/>
      <c r="G111" s="36"/>
      <c r="H111" s="209"/>
      <c r="I111" s="287"/>
      <c r="J111" s="283"/>
      <c r="K111" s="185" t="s">
        <v>168</v>
      </c>
      <c r="L111" s="185" t="s">
        <v>169</v>
      </c>
      <c r="M111" s="185" t="s">
        <v>170</v>
      </c>
      <c r="N111" s="189" t="s">
        <v>171</v>
      </c>
      <c r="O111" s="68" t="s">
        <v>172</v>
      </c>
      <c r="P111" s="68" t="s">
        <v>173</v>
      </c>
      <c r="S111" s="120"/>
    </row>
    <row r="112" spans="1:19" ht="30.6" x14ac:dyDescent="0.25">
      <c r="A112" s="13" t="s">
        <v>222</v>
      </c>
      <c r="B112" s="21">
        <v>2150</v>
      </c>
      <c r="C112" s="55"/>
      <c r="D112" s="25"/>
      <c r="E112" s="25" t="s">
        <v>181</v>
      </c>
      <c r="F112" s="36"/>
      <c r="G112" s="36"/>
      <c r="H112" s="209"/>
      <c r="I112" s="302" t="s">
        <v>96</v>
      </c>
      <c r="J112" s="17" t="s">
        <v>223</v>
      </c>
      <c r="K112" s="134" t="s">
        <v>60</v>
      </c>
      <c r="L112" s="197" t="s">
        <v>61</v>
      </c>
      <c r="M112" s="20" t="s">
        <v>192</v>
      </c>
      <c r="N112" s="20" t="s">
        <v>63</v>
      </c>
      <c r="O112" s="126" t="s">
        <v>194</v>
      </c>
      <c r="P112" s="107" t="s">
        <v>195</v>
      </c>
      <c r="S112" s="120"/>
    </row>
    <row r="113" spans="1:20" ht="30.6" x14ac:dyDescent="0.25">
      <c r="A113" s="13" t="s">
        <v>224</v>
      </c>
      <c r="B113" s="21">
        <v>11510</v>
      </c>
      <c r="C113" s="55"/>
      <c r="D113" s="25"/>
      <c r="E113" s="25" t="s">
        <v>181</v>
      </c>
      <c r="F113" s="36"/>
      <c r="G113" s="36"/>
      <c r="H113" s="209"/>
      <c r="I113" s="287"/>
      <c r="J113" s="17" t="s">
        <v>223</v>
      </c>
      <c r="K113" s="134" t="s">
        <v>60</v>
      </c>
      <c r="L113" s="197" t="s">
        <v>61</v>
      </c>
      <c r="M113" s="20" t="s">
        <v>192</v>
      </c>
      <c r="N113" s="19" t="s">
        <v>193</v>
      </c>
      <c r="O113" s="126" t="s">
        <v>194</v>
      </c>
      <c r="P113" s="107" t="s">
        <v>195</v>
      </c>
      <c r="S113" s="120"/>
      <c r="T113" s="33"/>
    </row>
    <row r="114" spans="1:20" ht="52.5" customHeight="1" x14ac:dyDescent="0.25">
      <c r="A114" s="60" t="s">
        <v>225</v>
      </c>
      <c r="B114" s="21">
        <v>6117</v>
      </c>
      <c r="C114" s="55"/>
      <c r="D114" s="25" t="s">
        <v>226</v>
      </c>
      <c r="E114" s="25" t="s">
        <v>227</v>
      </c>
      <c r="F114" s="36"/>
      <c r="G114" s="36"/>
      <c r="H114" s="209" t="s">
        <v>314</v>
      </c>
      <c r="I114" s="212" t="s">
        <v>105</v>
      </c>
      <c r="J114" s="92" t="s">
        <v>228</v>
      </c>
      <c r="K114" s="17" t="s">
        <v>60</v>
      </c>
      <c r="L114" s="106">
        <v>6401.23</v>
      </c>
      <c r="M114" s="133" t="s">
        <v>229</v>
      </c>
      <c r="N114" s="20">
        <v>4913.6499999999996</v>
      </c>
      <c r="O114" s="135">
        <v>4865</v>
      </c>
      <c r="P114" s="107" t="s">
        <v>30</v>
      </c>
      <c r="S114" s="120"/>
      <c r="T114" s="33"/>
    </row>
    <row r="115" spans="1:20" ht="43.2" x14ac:dyDescent="0.25">
      <c r="A115" s="13" t="s">
        <v>230</v>
      </c>
      <c r="B115" s="21">
        <v>2670</v>
      </c>
      <c r="C115" s="55"/>
      <c r="D115" s="25" t="s">
        <v>231</v>
      </c>
      <c r="E115" s="25" t="s">
        <v>232</v>
      </c>
      <c r="F115" s="36"/>
      <c r="G115" s="36"/>
      <c r="H115" s="209"/>
      <c r="I115" s="211" t="s">
        <v>212</v>
      </c>
      <c r="J115" s="134" t="s">
        <v>218</v>
      </c>
      <c r="K115" s="17" t="s">
        <v>168</v>
      </c>
      <c r="L115" s="136" t="s">
        <v>213</v>
      </c>
      <c r="M115" s="17" t="s">
        <v>170</v>
      </c>
      <c r="N115" s="20" t="s">
        <v>171</v>
      </c>
      <c r="O115" s="21" t="s">
        <v>172</v>
      </c>
      <c r="P115" s="107" t="s">
        <v>30</v>
      </c>
      <c r="S115" s="120"/>
    </row>
    <row r="116" spans="1:20" ht="15.75" customHeight="1" x14ac:dyDescent="0.25">
      <c r="I116" s="137"/>
      <c r="M116" s="2"/>
      <c r="S116" s="120"/>
    </row>
    <row r="117" spans="1:20" ht="15.75" customHeight="1" x14ac:dyDescent="0.25">
      <c r="A117" s="184" t="s">
        <v>233</v>
      </c>
      <c r="B117" s="2"/>
      <c r="C117" s="264"/>
      <c r="D117" s="2"/>
      <c r="M117" s="2"/>
      <c r="S117" s="120"/>
    </row>
    <row r="118" spans="1:20" ht="6" customHeight="1" x14ac:dyDescent="0.25">
      <c r="A118" s="184"/>
      <c r="B118" s="2"/>
      <c r="C118" s="264"/>
      <c r="D118" s="2"/>
      <c r="M118" s="2"/>
      <c r="S118" s="120"/>
    </row>
    <row r="119" spans="1:20" ht="42" customHeight="1" x14ac:dyDescent="0.25">
      <c r="A119" s="22" t="s">
        <v>234</v>
      </c>
      <c r="B119" s="138">
        <v>250</v>
      </c>
      <c r="C119" s="139"/>
      <c r="D119" s="140" t="s">
        <v>235</v>
      </c>
      <c r="E119" s="321" t="s">
        <v>236</v>
      </c>
      <c r="H119" s="213" t="s">
        <v>308</v>
      </c>
      <c r="I119" s="285" t="s">
        <v>212</v>
      </c>
      <c r="J119" s="289" t="s">
        <v>218</v>
      </c>
      <c r="K119" s="289" t="s">
        <v>237</v>
      </c>
      <c r="L119" s="292" t="s">
        <v>238</v>
      </c>
      <c r="M119" s="298" t="s">
        <v>239</v>
      </c>
      <c r="N119" s="290" t="s">
        <v>171</v>
      </c>
      <c r="O119" s="299" t="s">
        <v>172</v>
      </c>
      <c r="P119" s="282" t="s">
        <v>30</v>
      </c>
      <c r="S119" s="120"/>
    </row>
    <row r="120" spans="1:20" ht="15.75" customHeight="1" x14ac:dyDescent="0.25">
      <c r="A120" s="141" t="s">
        <v>240</v>
      </c>
      <c r="B120" s="138">
        <v>2265</v>
      </c>
      <c r="C120" s="139"/>
      <c r="D120" s="140" t="s">
        <v>241</v>
      </c>
      <c r="E120" s="283"/>
      <c r="H120" s="213"/>
      <c r="I120" s="286"/>
      <c r="J120" s="283"/>
      <c r="K120" s="283"/>
      <c r="L120" s="283"/>
      <c r="M120" s="283"/>
      <c r="N120" s="283"/>
      <c r="O120" s="283"/>
      <c r="P120" s="283"/>
    </row>
    <row r="121" spans="1:20" ht="15.75" customHeight="1" x14ac:dyDescent="0.25">
      <c r="A121" s="141" t="s">
        <v>242</v>
      </c>
      <c r="B121" s="138">
        <v>869</v>
      </c>
      <c r="C121" s="139"/>
      <c r="D121" s="140" t="s">
        <v>243</v>
      </c>
      <c r="E121" s="283"/>
      <c r="H121" s="213"/>
      <c r="I121" s="286"/>
      <c r="J121" s="283"/>
      <c r="K121" s="283"/>
      <c r="L121" s="283"/>
      <c r="M121" s="283"/>
      <c r="N121" s="283"/>
      <c r="O121" s="283"/>
      <c r="P121" s="283"/>
    </row>
    <row r="122" spans="1:20" ht="43.2" x14ac:dyDescent="0.25">
      <c r="A122" s="142" t="s">
        <v>244</v>
      </c>
      <c r="B122" s="143">
        <v>9155</v>
      </c>
      <c r="C122" s="144"/>
      <c r="D122" s="145" t="s">
        <v>245</v>
      </c>
      <c r="E122" s="284"/>
      <c r="H122" s="213"/>
      <c r="I122" s="286"/>
      <c r="J122" s="283"/>
      <c r="K122" s="284"/>
      <c r="L122" s="284"/>
      <c r="M122" s="284"/>
      <c r="N122" s="284"/>
      <c r="O122" s="284"/>
      <c r="P122" s="284"/>
    </row>
    <row r="123" spans="1:20" ht="30" customHeight="1" x14ac:dyDescent="0.25">
      <c r="A123" s="13" t="s">
        <v>246</v>
      </c>
      <c r="B123" s="146">
        <v>6393.12</v>
      </c>
      <c r="C123" s="147"/>
      <c r="D123" s="25" t="s">
        <v>247</v>
      </c>
      <c r="E123" s="25" t="s">
        <v>181</v>
      </c>
      <c r="H123" s="213"/>
      <c r="I123" s="287"/>
      <c r="J123" s="17" t="s">
        <v>248</v>
      </c>
    </row>
    <row r="124" spans="1:20" ht="15.75" customHeight="1" x14ac:dyDescent="0.25">
      <c r="A124" s="2"/>
      <c r="B124" s="2"/>
      <c r="C124" s="264"/>
      <c r="D124" s="2"/>
      <c r="M124" s="2"/>
    </row>
    <row r="125" spans="1:20" ht="43.2" x14ac:dyDescent="0.25">
      <c r="A125" s="60" t="s">
        <v>249</v>
      </c>
      <c r="B125" s="21">
        <v>3055.23</v>
      </c>
      <c r="C125" s="55"/>
      <c r="D125" s="25" t="s">
        <v>250</v>
      </c>
      <c r="E125" s="25" t="s">
        <v>251</v>
      </c>
      <c r="F125" s="36"/>
      <c r="G125" s="36"/>
      <c r="H125" s="209" t="s">
        <v>308</v>
      </c>
      <c r="I125" s="211" t="s">
        <v>212</v>
      </c>
      <c r="J125" s="17" t="s">
        <v>149</v>
      </c>
      <c r="K125" s="17">
        <v>2549.34</v>
      </c>
      <c r="L125" s="106">
        <v>2475.09</v>
      </c>
      <c r="M125" s="148" t="s">
        <v>239</v>
      </c>
      <c r="N125" s="20"/>
      <c r="O125" s="21"/>
      <c r="P125" s="107"/>
    </row>
    <row r="126" spans="1:20" ht="15.75" customHeight="1" x14ac:dyDescent="0.25">
      <c r="A126" s="271" t="s">
        <v>315</v>
      </c>
      <c r="B126" s="221">
        <f>SUM(B119:B125)</f>
        <v>21987.35</v>
      </c>
      <c r="C126" s="56"/>
      <c r="D126" s="36"/>
      <c r="E126" s="36"/>
      <c r="F126" s="36"/>
      <c r="G126" s="36"/>
      <c r="H126" s="36"/>
      <c r="I126" s="57"/>
      <c r="J126" s="57"/>
      <c r="K126" s="57"/>
      <c r="L126" s="119"/>
      <c r="M126" s="149"/>
      <c r="N126" s="31"/>
      <c r="O126" s="32"/>
      <c r="P126" s="98"/>
    </row>
    <row r="127" spans="1:20" ht="15.75" customHeight="1" x14ac:dyDescent="0.3">
      <c r="A127" s="117" t="s">
        <v>252</v>
      </c>
      <c r="B127" s="118">
        <f>SUM(B86:B125)</f>
        <v>123117.34999999999</v>
      </c>
      <c r="C127" s="56"/>
      <c r="D127" s="36"/>
      <c r="E127" s="36"/>
      <c r="F127" s="36"/>
      <c r="G127" s="36"/>
      <c r="H127" s="36"/>
      <c r="I127" s="57"/>
      <c r="J127" s="57"/>
      <c r="K127" s="57"/>
      <c r="L127" s="119"/>
      <c r="M127" s="49"/>
      <c r="N127" s="150">
        <v>267005.55</v>
      </c>
      <c r="O127" s="151">
        <v>241439</v>
      </c>
      <c r="P127" s="151">
        <v>224617</v>
      </c>
    </row>
    <row r="128" spans="1:20" ht="15.75" customHeight="1" x14ac:dyDescent="0.25">
      <c r="B128" s="48"/>
      <c r="C128" s="56"/>
      <c r="D128" s="36"/>
      <c r="E128" s="36"/>
      <c r="F128" s="36"/>
      <c r="G128" s="36"/>
      <c r="H128" s="36"/>
      <c r="I128" s="57"/>
      <c r="J128" s="57"/>
      <c r="K128" s="57"/>
      <c r="L128" s="119"/>
      <c r="M128" s="49"/>
      <c r="N128" s="47"/>
      <c r="O128" s="48"/>
      <c r="P128" s="48"/>
    </row>
    <row r="129" spans="1:16" ht="15.75" customHeight="1" x14ac:dyDescent="0.25">
      <c r="A129" s="45" t="s">
        <v>253</v>
      </c>
      <c r="B129" s="48"/>
      <c r="C129" s="56"/>
      <c r="D129" s="36"/>
      <c r="E129" s="36"/>
      <c r="F129" s="36"/>
      <c r="G129" s="36"/>
      <c r="H129" s="36"/>
      <c r="I129" s="57"/>
      <c r="J129" s="57"/>
      <c r="K129" s="57"/>
      <c r="L129" s="119"/>
      <c r="M129" s="49"/>
      <c r="N129" s="47"/>
      <c r="O129" s="48"/>
      <c r="P129" s="40"/>
    </row>
    <row r="130" spans="1:16" ht="15.75" customHeight="1" x14ac:dyDescent="0.25">
      <c r="A130" s="45"/>
      <c r="B130" s="48"/>
      <c r="C130" s="56"/>
      <c r="D130" s="36"/>
      <c r="E130" s="36"/>
      <c r="F130" s="36"/>
      <c r="G130" s="36"/>
      <c r="H130" s="36"/>
      <c r="I130" s="57"/>
      <c r="J130" s="57"/>
      <c r="K130" s="57"/>
      <c r="L130" s="119"/>
      <c r="M130" s="49"/>
      <c r="N130" s="47"/>
      <c r="O130" s="48"/>
      <c r="P130" s="40"/>
    </row>
    <row r="131" spans="1:16" ht="82.5" customHeight="1" x14ac:dyDescent="0.25">
      <c r="A131" s="13" t="s">
        <v>254</v>
      </c>
      <c r="B131" s="21">
        <v>1</v>
      </c>
      <c r="C131" s="55"/>
      <c r="D131" s="25"/>
      <c r="E131" s="25" t="s">
        <v>255</v>
      </c>
      <c r="F131" s="36"/>
      <c r="G131" s="36"/>
      <c r="H131" s="209" t="s">
        <v>302</v>
      </c>
      <c r="I131" s="324" t="s">
        <v>256</v>
      </c>
      <c r="J131" s="288" t="s">
        <v>256</v>
      </c>
      <c r="K131" s="297">
        <v>100000</v>
      </c>
      <c r="L131" s="293">
        <v>100000</v>
      </c>
      <c r="M131" s="293">
        <v>100000</v>
      </c>
      <c r="N131" s="290">
        <v>100000</v>
      </c>
      <c r="O131" s="291">
        <v>100000</v>
      </c>
      <c r="P131" s="291">
        <v>100000</v>
      </c>
    </row>
    <row r="132" spans="1:16" ht="27" customHeight="1" x14ac:dyDescent="0.25">
      <c r="A132" s="13" t="s">
        <v>257</v>
      </c>
      <c r="B132" s="21">
        <v>1</v>
      </c>
      <c r="C132" s="55"/>
      <c r="D132" s="25"/>
      <c r="E132" s="25" t="s">
        <v>181</v>
      </c>
      <c r="F132" s="36"/>
      <c r="G132" s="36"/>
      <c r="H132" s="209" t="s">
        <v>302</v>
      </c>
      <c r="I132" s="286"/>
      <c r="J132" s="283"/>
      <c r="K132" s="283"/>
      <c r="L132" s="283"/>
      <c r="M132" s="283"/>
      <c r="N132" s="283"/>
      <c r="O132" s="283"/>
      <c r="P132" s="283"/>
    </row>
    <row r="133" spans="1:16" ht="30.75" customHeight="1" x14ac:dyDescent="0.25">
      <c r="A133" s="198" t="s">
        <v>258</v>
      </c>
      <c r="B133" s="68">
        <v>1</v>
      </c>
      <c r="C133" s="69"/>
      <c r="D133" s="70"/>
      <c r="E133" s="70" t="s">
        <v>259</v>
      </c>
      <c r="F133" s="36"/>
      <c r="G133" s="36"/>
      <c r="H133" s="209" t="s">
        <v>302</v>
      </c>
      <c r="I133" s="287"/>
      <c r="J133" s="284"/>
      <c r="K133" s="284"/>
      <c r="L133" s="284"/>
      <c r="M133" s="284"/>
      <c r="N133" s="284"/>
      <c r="O133" s="284"/>
      <c r="P133" s="284"/>
    </row>
    <row r="134" spans="1:16" ht="30.75" customHeight="1" x14ac:dyDescent="0.25">
      <c r="A134" s="152"/>
      <c r="B134" s="32"/>
      <c r="C134" s="265"/>
      <c r="D134" s="95"/>
      <c r="E134" s="95"/>
      <c r="F134" s="36"/>
      <c r="G134" s="36"/>
      <c r="H134" s="202"/>
      <c r="I134" s="216"/>
      <c r="J134" s="216"/>
      <c r="K134" s="216"/>
      <c r="L134" s="216"/>
      <c r="M134" s="216"/>
      <c r="N134" s="216"/>
      <c r="O134" s="216"/>
      <c r="P134" s="216"/>
    </row>
    <row r="135" spans="1:16" ht="15.75" customHeight="1" x14ac:dyDescent="0.25">
      <c r="A135" s="152"/>
      <c r="B135" s="32"/>
      <c r="C135" s="265"/>
      <c r="D135" s="95"/>
      <c r="E135" s="95"/>
      <c r="F135" s="36"/>
      <c r="G135" s="36"/>
      <c r="H135" s="36"/>
      <c r="I135" s="57"/>
      <c r="J135" s="57"/>
      <c r="K135" s="57"/>
      <c r="L135" s="153"/>
      <c r="M135" s="57"/>
      <c r="N135" s="47"/>
      <c r="O135" s="48"/>
      <c r="P135" s="40"/>
    </row>
    <row r="136" spans="1:16" ht="15.75" customHeight="1" x14ac:dyDescent="0.25">
      <c r="A136" s="186" t="s">
        <v>260</v>
      </c>
      <c r="B136" s="48"/>
      <c r="C136" s="56"/>
      <c r="D136" s="36"/>
      <c r="F136" s="36"/>
      <c r="G136" s="36"/>
      <c r="H136" s="36"/>
      <c r="M136" s="2"/>
    </row>
    <row r="137" spans="1:16" ht="6" customHeight="1" x14ac:dyDescent="0.25">
      <c r="A137" s="50"/>
      <c r="B137" s="99"/>
      <c r="C137" s="154"/>
      <c r="D137" s="100"/>
      <c r="E137" s="155"/>
      <c r="F137" s="36"/>
      <c r="G137" s="36"/>
      <c r="H137" s="36"/>
      <c r="M137" s="2"/>
    </row>
    <row r="138" spans="1:16" ht="15.75" customHeight="1" x14ac:dyDescent="0.25">
      <c r="A138" s="91" t="s">
        <v>261</v>
      </c>
      <c r="B138" s="85">
        <v>1</v>
      </c>
      <c r="C138" s="156"/>
      <c r="D138" s="157" t="s">
        <v>262</v>
      </c>
      <c r="E138" s="321" t="s">
        <v>263</v>
      </c>
      <c r="F138" s="36"/>
      <c r="G138" s="36"/>
      <c r="H138" s="209" t="s">
        <v>303</v>
      </c>
      <c r="I138" s="302" t="s">
        <v>41</v>
      </c>
      <c r="J138" s="289" t="s">
        <v>41</v>
      </c>
      <c r="K138" s="289">
        <v>6880.4</v>
      </c>
      <c r="L138" s="296" t="s">
        <v>264</v>
      </c>
      <c r="M138" s="289" t="s">
        <v>265</v>
      </c>
      <c r="N138" s="290">
        <v>2600.7399999999998</v>
      </c>
      <c r="O138" s="291">
        <v>2575</v>
      </c>
      <c r="P138" s="282">
        <v>2500</v>
      </c>
    </row>
    <row r="139" spans="1:16" ht="15.75" customHeight="1" x14ac:dyDescent="0.25">
      <c r="A139" s="60" t="s">
        <v>266</v>
      </c>
      <c r="B139" s="21">
        <v>1870</v>
      </c>
      <c r="C139" s="55"/>
      <c r="D139" s="158" t="s">
        <v>267</v>
      </c>
      <c r="E139" s="283"/>
      <c r="F139" s="36"/>
      <c r="G139" s="36"/>
      <c r="H139" s="209"/>
      <c r="I139" s="286"/>
      <c r="J139" s="283"/>
      <c r="K139" s="294"/>
      <c r="L139" s="286"/>
      <c r="M139" s="283"/>
      <c r="N139" s="283"/>
      <c r="O139" s="283"/>
      <c r="P139" s="283"/>
    </row>
    <row r="140" spans="1:16" ht="15.75" customHeight="1" x14ac:dyDescent="0.25">
      <c r="A140" s="60" t="s">
        <v>268</v>
      </c>
      <c r="B140" s="21">
        <v>1670</v>
      </c>
      <c r="C140" s="55"/>
      <c r="D140" s="158" t="s">
        <v>269</v>
      </c>
      <c r="E140" s="283"/>
      <c r="F140" s="36"/>
      <c r="G140" s="36"/>
      <c r="H140" s="209"/>
      <c r="I140" s="286"/>
      <c r="J140" s="283"/>
      <c r="K140" s="294"/>
      <c r="L140" s="286"/>
      <c r="M140" s="283"/>
      <c r="N140" s="283"/>
      <c r="O140" s="283"/>
      <c r="P140" s="283"/>
    </row>
    <row r="141" spans="1:16" ht="15.75" customHeight="1" x14ac:dyDescent="0.25">
      <c r="A141" s="191" t="s">
        <v>270</v>
      </c>
      <c r="B141" s="68">
        <v>1670</v>
      </c>
      <c r="C141" s="69"/>
      <c r="D141" s="159" t="s">
        <v>271</v>
      </c>
      <c r="E141" s="283"/>
      <c r="F141" s="36"/>
      <c r="G141" s="36"/>
      <c r="H141" s="209"/>
      <c r="I141" s="286"/>
      <c r="J141" s="283"/>
      <c r="K141" s="294"/>
      <c r="L141" s="286"/>
      <c r="M141" s="283"/>
      <c r="N141" s="283"/>
      <c r="O141" s="283"/>
      <c r="P141" s="283"/>
    </row>
    <row r="142" spans="1:16" ht="15.75" customHeight="1" x14ac:dyDescent="0.25">
      <c r="A142" s="62" t="s">
        <v>272</v>
      </c>
      <c r="B142" s="63">
        <v>1735</v>
      </c>
      <c r="C142" s="64"/>
      <c r="D142" s="323" t="s">
        <v>273</v>
      </c>
      <c r="E142" s="283"/>
      <c r="F142" s="36"/>
      <c r="G142" s="36"/>
      <c r="H142" s="209"/>
      <c r="I142" s="286"/>
      <c r="J142" s="283"/>
      <c r="K142" s="294"/>
      <c r="L142" s="153"/>
      <c r="M142" s="57"/>
      <c r="N142" s="47"/>
      <c r="O142" s="48"/>
      <c r="P142" s="40"/>
    </row>
    <row r="143" spans="1:16" ht="15.75" customHeight="1" x14ac:dyDescent="0.25">
      <c r="A143" s="62" t="s">
        <v>274</v>
      </c>
      <c r="B143" s="63">
        <v>1735</v>
      </c>
      <c r="C143" s="64"/>
      <c r="D143" s="284"/>
      <c r="E143" s="284"/>
      <c r="F143" s="36"/>
      <c r="G143" s="36"/>
      <c r="H143" s="209"/>
      <c r="I143" s="287"/>
      <c r="J143" s="284"/>
      <c r="K143" s="295"/>
      <c r="L143" s="153"/>
      <c r="M143" s="57"/>
      <c r="N143" s="47"/>
      <c r="O143" s="48"/>
      <c r="P143" s="40"/>
    </row>
    <row r="144" spans="1:16" ht="15.75" customHeight="1" x14ac:dyDescent="0.25">
      <c r="A144" s="77"/>
      <c r="B144" s="78"/>
      <c r="C144" s="160"/>
      <c r="D144" s="79"/>
      <c r="E144" s="161"/>
      <c r="F144" s="36"/>
      <c r="G144" s="36"/>
      <c r="H144" s="36"/>
      <c r="I144" s="57"/>
      <c r="J144" s="57"/>
      <c r="K144" s="80"/>
      <c r="L144" s="90"/>
      <c r="M144" s="80"/>
      <c r="N144" s="82"/>
      <c r="O144" s="78"/>
      <c r="P144" s="83"/>
    </row>
    <row r="145" spans="1:16" ht="36.75" customHeight="1" x14ac:dyDescent="0.25">
      <c r="A145" s="50" t="s">
        <v>290</v>
      </c>
      <c r="B145" s="99">
        <v>1</v>
      </c>
      <c r="C145" s="154"/>
      <c r="D145" s="100" t="s">
        <v>291</v>
      </c>
      <c r="E145" s="230" t="s">
        <v>292</v>
      </c>
      <c r="F145" s="36"/>
      <c r="G145" s="36"/>
      <c r="H145" s="36" t="s">
        <v>293</v>
      </c>
      <c r="I145" s="57"/>
      <c r="J145" s="57"/>
      <c r="K145" s="101"/>
      <c r="L145" s="231"/>
      <c r="M145" s="101"/>
      <c r="N145" s="121"/>
      <c r="O145" s="99"/>
      <c r="P145" s="103"/>
    </row>
    <row r="146" spans="1:16" ht="15.75" customHeight="1" x14ac:dyDescent="0.25">
      <c r="A146" s="84" t="s">
        <v>275</v>
      </c>
      <c r="B146" s="85">
        <v>312.5</v>
      </c>
      <c r="C146" s="156"/>
      <c r="D146" s="86"/>
      <c r="E146" s="86" t="s">
        <v>301</v>
      </c>
      <c r="F146" s="36"/>
      <c r="G146" s="36"/>
      <c r="H146" s="269">
        <v>490</v>
      </c>
      <c r="I146" s="215" t="s">
        <v>276</v>
      </c>
      <c r="J146" s="162">
        <v>486</v>
      </c>
      <c r="K146" s="92">
        <v>405.84</v>
      </c>
      <c r="L146" s="94">
        <v>394.02</v>
      </c>
      <c r="M146" s="91">
        <v>382.54</v>
      </c>
      <c r="N146" s="87">
        <v>378.75</v>
      </c>
      <c r="O146" s="163"/>
      <c r="P146" s="163"/>
    </row>
    <row r="147" spans="1:16" ht="15.75" customHeight="1" x14ac:dyDescent="0.25">
      <c r="A147" s="10"/>
      <c r="B147" s="48"/>
      <c r="C147" s="56"/>
      <c r="D147" s="36"/>
      <c r="E147" s="36"/>
      <c r="F147" s="36"/>
      <c r="G147" s="36"/>
      <c r="H147" s="36"/>
      <c r="I147" s="57"/>
      <c r="J147" s="57"/>
      <c r="K147" s="57"/>
      <c r="L147" s="119"/>
      <c r="M147" s="49"/>
      <c r="N147" s="47"/>
      <c r="O147" s="164"/>
      <c r="P147" s="164"/>
    </row>
    <row r="148" spans="1:16" ht="15.75" customHeight="1" x14ac:dyDescent="0.3">
      <c r="A148" s="165" t="s">
        <v>277</v>
      </c>
      <c r="B148" s="118">
        <f>SUM(B131:B146)</f>
        <v>8997.5</v>
      </c>
      <c r="D148" s="36"/>
      <c r="E148" s="36"/>
      <c r="F148" s="36"/>
      <c r="G148" s="36"/>
      <c r="H148" s="36"/>
      <c r="I148" s="36"/>
      <c r="J148" s="36"/>
      <c r="K148" s="36"/>
      <c r="L148" s="36"/>
      <c r="M148" s="49"/>
      <c r="N148" s="47"/>
      <c r="O148" s="48"/>
      <c r="P148" s="40"/>
    </row>
    <row r="149" spans="1:16" ht="15.75" customHeight="1" x14ac:dyDescent="0.25">
      <c r="B149" s="48"/>
      <c r="C149" s="56"/>
      <c r="D149" s="36"/>
      <c r="E149" s="36"/>
      <c r="F149" s="36"/>
      <c r="G149" s="36"/>
      <c r="H149" s="36"/>
      <c r="I149" s="36"/>
      <c r="J149" s="36"/>
      <c r="K149" s="36"/>
      <c r="L149" s="36"/>
      <c r="M149" s="49"/>
      <c r="N149" s="47"/>
      <c r="O149" s="48"/>
      <c r="P149" s="40"/>
    </row>
    <row r="150" spans="1:16" ht="15.75" customHeight="1" x14ac:dyDescent="0.25">
      <c r="B150" s="199">
        <f>SUM(B16+B80+B127+B148)</f>
        <v>759675.72</v>
      </c>
      <c r="C150" s="166">
        <f>SUM(C9:C146)</f>
        <v>21059</v>
      </c>
      <c r="D150" s="167" t="s">
        <v>278</v>
      </c>
      <c r="E150" s="168"/>
      <c r="F150" s="168"/>
      <c r="G150" s="168"/>
      <c r="H150" s="168"/>
      <c r="I150" s="168"/>
      <c r="J150" s="168"/>
      <c r="K150" s="168"/>
      <c r="L150" s="168"/>
      <c r="M150" s="33"/>
      <c r="N150" s="200">
        <f>SUM(N16+N127+N131)</f>
        <v>813760.22</v>
      </c>
      <c r="O150" s="183">
        <v>768594</v>
      </c>
      <c r="P150" s="183">
        <v>739331</v>
      </c>
    </row>
    <row r="151" spans="1:16" ht="15.75" customHeight="1" x14ac:dyDescent="0.25">
      <c r="B151" s="201"/>
      <c r="C151" s="166"/>
      <c r="D151" s="167"/>
      <c r="E151" s="168"/>
      <c r="F151" s="168"/>
      <c r="G151" s="168"/>
      <c r="H151" s="168"/>
      <c r="I151" s="168"/>
      <c r="J151" s="168"/>
      <c r="K151" s="168"/>
      <c r="L151" s="168"/>
      <c r="M151" s="33"/>
      <c r="N151" s="200"/>
      <c r="O151" s="183"/>
      <c r="P151" s="183"/>
    </row>
    <row r="152" spans="1:16" ht="15.75" customHeight="1" x14ac:dyDescent="0.3">
      <c r="A152" s="169" t="s">
        <v>279</v>
      </c>
      <c r="B152" s="170"/>
      <c r="C152" s="266"/>
      <c r="D152" s="16"/>
      <c r="E152" s="16"/>
      <c r="F152" s="16"/>
      <c r="G152" s="16"/>
      <c r="H152" s="16"/>
      <c r="I152" s="16"/>
      <c r="J152" s="16"/>
      <c r="K152" s="16"/>
      <c r="L152" s="16"/>
      <c r="M152" s="10"/>
      <c r="N152" s="47"/>
      <c r="O152" s="170"/>
      <c r="P152" s="40"/>
    </row>
    <row r="153" spans="1:16" ht="15.75" customHeight="1" x14ac:dyDescent="0.3">
      <c r="A153" s="171" t="s">
        <v>280</v>
      </c>
      <c r="B153" s="170"/>
      <c r="C153" s="266"/>
      <c r="D153" s="16"/>
      <c r="E153" s="16"/>
      <c r="F153" s="16"/>
      <c r="G153" s="16"/>
      <c r="H153" s="16"/>
      <c r="I153" s="16"/>
      <c r="J153" s="16"/>
      <c r="K153" s="16"/>
      <c r="L153" s="16"/>
      <c r="M153" s="10"/>
      <c r="N153" s="47"/>
      <c r="O153" s="170"/>
      <c r="P153" s="40"/>
    </row>
    <row r="154" spans="1:16" ht="15.75" customHeight="1" x14ac:dyDescent="0.25">
      <c r="A154" s="172" t="s">
        <v>281</v>
      </c>
      <c r="B154" s="170"/>
      <c r="C154" s="266"/>
      <c r="D154" s="16"/>
      <c r="E154" s="16"/>
      <c r="F154" s="16"/>
      <c r="G154" s="16"/>
      <c r="H154" s="16"/>
      <c r="I154" s="16"/>
      <c r="J154" s="16"/>
      <c r="K154" s="16"/>
      <c r="L154" s="16"/>
      <c r="M154" s="10"/>
      <c r="N154" s="173"/>
      <c r="O154" s="170"/>
      <c r="P154" s="40"/>
    </row>
    <row r="155" spans="1:16" ht="15.75" customHeight="1" x14ac:dyDescent="0.3">
      <c r="M155" s="2"/>
      <c r="N155" s="11"/>
    </row>
    <row r="156" spans="1:16" ht="15.75" customHeight="1" x14ac:dyDescent="0.3">
      <c r="A156" s="174" t="s">
        <v>282</v>
      </c>
      <c r="B156" s="175">
        <f ca="1">TODAY()</f>
        <v>45413</v>
      </c>
      <c r="C156" s="267"/>
      <c r="M156" s="2"/>
    </row>
    <row r="157" spans="1:16" ht="15.75" customHeight="1" x14ac:dyDescent="0.25">
      <c r="M157" s="2"/>
    </row>
    <row r="158" spans="1:16" ht="15.75" customHeight="1" x14ac:dyDescent="0.25">
      <c r="M158" s="2"/>
    </row>
    <row r="159" spans="1:16" ht="15.75" customHeight="1" x14ac:dyDescent="0.25">
      <c r="M159" s="2"/>
    </row>
    <row r="160" spans="1:16" ht="15.75" customHeight="1" x14ac:dyDescent="0.25">
      <c r="M160" s="2"/>
    </row>
    <row r="161" spans="1:13" ht="15.75" customHeight="1" x14ac:dyDescent="0.25">
      <c r="M161" s="2"/>
    </row>
    <row r="162" spans="1:13" ht="15.75" customHeight="1" x14ac:dyDescent="0.25">
      <c r="A162" s="176"/>
      <c r="M162" s="2"/>
    </row>
    <row r="163" spans="1:13" ht="15.75" customHeight="1" x14ac:dyDescent="0.25">
      <c r="A163" s="176"/>
      <c r="B163" s="205"/>
      <c r="M163" s="2"/>
    </row>
    <row r="164" spans="1:13" ht="15.75" customHeight="1" x14ac:dyDescent="0.25">
      <c r="A164" s="176"/>
      <c r="M164" s="2"/>
    </row>
    <row r="165" spans="1:13" ht="15.75" customHeight="1" x14ac:dyDescent="0.25">
      <c r="A165" s="176"/>
      <c r="M165" s="2"/>
    </row>
    <row r="166" spans="1:13" ht="15.75" customHeight="1" x14ac:dyDescent="0.25">
      <c r="A166" s="176"/>
      <c r="M166" s="2"/>
    </row>
    <row r="167" spans="1:13" ht="15.75" customHeight="1" x14ac:dyDescent="0.25">
      <c r="A167" s="176"/>
      <c r="M167" s="2"/>
    </row>
    <row r="168" spans="1:13" ht="15.75" customHeight="1" x14ac:dyDescent="0.25">
      <c r="A168" s="176"/>
      <c r="M168" s="2"/>
    </row>
    <row r="169" spans="1:13" ht="15.75" customHeight="1" x14ac:dyDescent="0.25">
      <c r="M169" s="2"/>
    </row>
    <row r="170" spans="1:13" ht="15.75" customHeight="1" x14ac:dyDescent="0.25">
      <c r="M170" s="2"/>
    </row>
    <row r="171" spans="1:13" ht="15.75" customHeight="1" x14ac:dyDescent="0.25">
      <c r="M171" s="2"/>
    </row>
    <row r="172" spans="1:13" ht="15.75" customHeight="1" x14ac:dyDescent="0.25">
      <c r="M172" s="2"/>
    </row>
    <row r="173" spans="1:13" ht="15.75" customHeight="1" x14ac:dyDescent="0.25">
      <c r="M173" s="2"/>
    </row>
    <row r="174" spans="1:13" ht="15.75" customHeight="1" x14ac:dyDescent="0.25">
      <c r="M174" s="2"/>
    </row>
    <row r="175" spans="1:13" ht="15.75" customHeight="1" x14ac:dyDescent="0.25">
      <c r="M175" s="2"/>
    </row>
    <row r="176" spans="1:13" ht="15.75" customHeight="1" x14ac:dyDescent="0.25">
      <c r="B176" s="205"/>
      <c r="M176" s="2"/>
    </row>
    <row r="177" spans="13:13" ht="15.75" customHeight="1" x14ac:dyDescent="0.25">
      <c r="M177" s="2"/>
    </row>
    <row r="178" spans="13:13" ht="15.75" customHeight="1" x14ac:dyDescent="0.25">
      <c r="M178" s="2"/>
    </row>
    <row r="179" spans="13:13" ht="15.75" customHeight="1" x14ac:dyDescent="0.25">
      <c r="M179" s="2"/>
    </row>
    <row r="180" spans="13:13" ht="15.75" customHeight="1" x14ac:dyDescent="0.25">
      <c r="M180" s="2"/>
    </row>
    <row r="181" spans="13:13" ht="15.75" customHeight="1" x14ac:dyDescent="0.25">
      <c r="M181" s="2"/>
    </row>
    <row r="182" spans="13:13" ht="15.75" customHeight="1" x14ac:dyDescent="0.25">
      <c r="M182" s="2"/>
    </row>
    <row r="183" spans="13:13" ht="15.75" customHeight="1" x14ac:dyDescent="0.25">
      <c r="M183" s="2"/>
    </row>
    <row r="184" spans="13:13" ht="15.75" customHeight="1" x14ac:dyDescent="0.25">
      <c r="M184" s="2"/>
    </row>
    <row r="185" spans="13:13" ht="15.75" customHeight="1" x14ac:dyDescent="0.25">
      <c r="M185" s="2"/>
    </row>
    <row r="186" spans="13:13" ht="15.75" customHeight="1" x14ac:dyDescent="0.25">
      <c r="M186" s="2"/>
    </row>
    <row r="187" spans="13:13" ht="15.75" customHeight="1" x14ac:dyDescent="0.25">
      <c r="M187" s="2"/>
    </row>
    <row r="188" spans="13:13" ht="15.75" customHeight="1" x14ac:dyDescent="0.25">
      <c r="M188" s="2"/>
    </row>
    <row r="189" spans="13:13" ht="15.75" customHeight="1" x14ac:dyDescent="0.25">
      <c r="M189" s="2"/>
    </row>
    <row r="190" spans="13:13" ht="15.75" customHeight="1" x14ac:dyDescent="0.25">
      <c r="M190" s="2"/>
    </row>
    <row r="191" spans="13:13" ht="15.75" customHeight="1" x14ac:dyDescent="0.25">
      <c r="M191" s="2"/>
    </row>
    <row r="192" spans="13:13" ht="15.75" customHeight="1" x14ac:dyDescent="0.25">
      <c r="M192" s="2"/>
    </row>
    <row r="193" spans="2:13" ht="15.75" customHeight="1" x14ac:dyDescent="0.25">
      <c r="M193" s="2"/>
    </row>
    <row r="194" spans="2:13" ht="15.75" customHeight="1" x14ac:dyDescent="0.25">
      <c r="M194" s="2"/>
    </row>
    <row r="195" spans="2:13" ht="15.75" customHeight="1" x14ac:dyDescent="0.25">
      <c r="M195" s="2"/>
    </row>
    <row r="196" spans="2:13" ht="15.75" customHeight="1" x14ac:dyDescent="0.25">
      <c r="M196" s="2"/>
    </row>
    <row r="197" spans="2:13" ht="15.75" customHeight="1" x14ac:dyDescent="0.25">
      <c r="M197" s="2"/>
    </row>
    <row r="198" spans="2:13" ht="15.75" customHeight="1" x14ac:dyDescent="0.25">
      <c r="B198" s="205"/>
      <c r="M198" s="2"/>
    </row>
    <row r="199" spans="2:13" ht="15.75" customHeight="1" x14ac:dyDescent="0.25">
      <c r="B199" s="206"/>
      <c r="M199" s="2"/>
    </row>
    <row r="200" spans="2:13" ht="15.75" customHeight="1" x14ac:dyDescent="0.25">
      <c r="M200" s="2"/>
    </row>
    <row r="201" spans="2:13" ht="15.75" customHeight="1" x14ac:dyDescent="0.25">
      <c r="M201" s="2"/>
    </row>
    <row r="202" spans="2:13" ht="15.75" customHeight="1" x14ac:dyDescent="0.25">
      <c r="B202" s="205"/>
      <c r="M202" s="2"/>
    </row>
    <row r="203" spans="2:13" ht="15.75" customHeight="1" x14ac:dyDescent="0.25">
      <c r="M203" s="2"/>
    </row>
    <row r="204" spans="2:13" ht="15.75" customHeight="1" x14ac:dyDescent="0.25">
      <c r="B204" s="205"/>
      <c r="M204" s="2"/>
    </row>
    <row r="205" spans="2:13" ht="15.75" customHeight="1" x14ac:dyDescent="0.25">
      <c r="M205" s="2"/>
    </row>
    <row r="206" spans="2:13" ht="15.75" customHeight="1" x14ac:dyDescent="0.25">
      <c r="M206" s="2"/>
    </row>
    <row r="207" spans="2:13" ht="15.75" customHeight="1" x14ac:dyDescent="0.25">
      <c r="M207" s="2"/>
    </row>
    <row r="208" spans="2:13" ht="15.75" customHeight="1" x14ac:dyDescent="0.25">
      <c r="M208" s="2"/>
    </row>
    <row r="209" spans="13:13" ht="15.75" customHeight="1" x14ac:dyDescent="0.25">
      <c r="M209" s="2"/>
    </row>
    <row r="210" spans="13:13" ht="15.75" customHeight="1" x14ac:dyDescent="0.25">
      <c r="M210" s="2"/>
    </row>
    <row r="211" spans="13:13" ht="15.75" customHeight="1" x14ac:dyDescent="0.25">
      <c r="M211" s="2"/>
    </row>
    <row r="212" spans="13:13" ht="15.75" customHeight="1" x14ac:dyDescent="0.25">
      <c r="M212" s="2"/>
    </row>
    <row r="213" spans="13:13" ht="15.75" customHeight="1" x14ac:dyDescent="0.25">
      <c r="M213" s="2"/>
    </row>
    <row r="214" spans="13:13" ht="15.75" customHeight="1" x14ac:dyDescent="0.25">
      <c r="M214" s="2"/>
    </row>
    <row r="215" spans="13:13" ht="15.75" customHeight="1" x14ac:dyDescent="0.25">
      <c r="M215" s="2"/>
    </row>
    <row r="216" spans="13:13" ht="15.75" customHeight="1" x14ac:dyDescent="0.25">
      <c r="M216" s="2"/>
    </row>
    <row r="217" spans="13:13" ht="15.75" customHeight="1" x14ac:dyDescent="0.25">
      <c r="M217" s="2"/>
    </row>
    <row r="218" spans="13:13" ht="15.75" customHeight="1" x14ac:dyDescent="0.25">
      <c r="M218" s="2"/>
    </row>
    <row r="219" spans="13:13" ht="15.75" customHeight="1" x14ac:dyDescent="0.25">
      <c r="M219" s="2"/>
    </row>
    <row r="220" spans="13:13" ht="15.75" customHeight="1" x14ac:dyDescent="0.25">
      <c r="M220" s="2"/>
    </row>
    <row r="221" spans="13:13" ht="15.75" customHeight="1" x14ac:dyDescent="0.25">
      <c r="M221" s="2"/>
    </row>
    <row r="222" spans="13:13" ht="15.75" customHeight="1" x14ac:dyDescent="0.25">
      <c r="M222" s="2"/>
    </row>
    <row r="223" spans="13:13" ht="15.75" customHeight="1" x14ac:dyDescent="0.25">
      <c r="M223" s="2"/>
    </row>
    <row r="224" spans="13:13" ht="15.75" customHeight="1" x14ac:dyDescent="0.25">
      <c r="M224" s="2"/>
    </row>
    <row r="225" spans="13:13" ht="15.75" customHeight="1" x14ac:dyDescent="0.25">
      <c r="M225" s="2"/>
    </row>
    <row r="226" spans="13:13" ht="15.75" customHeight="1" x14ac:dyDescent="0.25">
      <c r="M226" s="2"/>
    </row>
    <row r="227" spans="13:13" ht="15.75" customHeight="1" x14ac:dyDescent="0.25">
      <c r="M227" s="2"/>
    </row>
    <row r="228" spans="13:13" ht="15.75" customHeight="1" x14ac:dyDescent="0.25">
      <c r="M228" s="2"/>
    </row>
    <row r="229" spans="13:13" ht="15.75" customHeight="1" x14ac:dyDescent="0.25">
      <c r="M229" s="2"/>
    </row>
    <row r="230" spans="13:13" ht="15.75" customHeight="1" x14ac:dyDescent="0.25">
      <c r="M230" s="2"/>
    </row>
    <row r="231" spans="13:13" ht="15.75" customHeight="1" x14ac:dyDescent="0.25">
      <c r="M231" s="2"/>
    </row>
    <row r="232" spans="13:13" ht="15.75" customHeight="1" x14ac:dyDescent="0.25">
      <c r="M232" s="2"/>
    </row>
    <row r="233" spans="13:13" ht="15.75" customHeight="1" x14ac:dyDescent="0.25">
      <c r="M233" s="2"/>
    </row>
    <row r="234" spans="13:13" ht="15.75" customHeight="1" x14ac:dyDescent="0.25">
      <c r="M234" s="2"/>
    </row>
    <row r="235" spans="13:13" ht="15.75" customHeight="1" x14ac:dyDescent="0.25">
      <c r="M235" s="2"/>
    </row>
    <row r="236" spans="13:13" ht="15.75" customHeight="1" x14ac:dyDescent="0.25">
      <c r="M236" s="2"/>
    </row>
    <row r="237" spans="13:13" ht="15.75" customHeight="1" x14ac:dyDescent="0.25">
      <c r="M237" s="2"/>
    </row>
    <row r="238" spans="13:13" ht="15.75" customHeight="1" x14ac:dyDescent="0.25">
      <c r="M238" s="2"/>
    </row>
    <row r="239" spans="13:13" ht="15.75" customHeight="1" x14ac:dyDescent="0.25">
      <c r="M239" s="2"/>
    </row>
    <row r="240" spans="13:13" ht="15.75" customHeight="1" x14ac:dyDescent="0.25">
      <c r="M240" s="2"/>
    </row>
    <row r="241" spans="13:13" ht="15.75" customHeight="1" x14ac:dyDescent="0.25">
      <c r="M241" s="2"/>
    </row>
    <row r="242" spans="13:13" ht="15.75" customHeight="1" x14ac:dyDescent="0.25">
      <c r="M242" s="2"/>
    </row>
    <row r="243" spans="13:13" ht="15.75" customHeight="1" x14ac:dyDescent="0.25">
      <c r="M243" s="2"/>
    </row>
    <row r="244" spans="13:13" ht="15.75" customHeight="1" x14ac:dyDescent="0.25">
      <c r="M244" s="2"/>
    </row>
    <row r="245" spans="13:13" ht="15.75" customHeight="1" x14ac:dyDescent="0.25">
      <c r="M245" s="2"/>
    </row>
    <row r="246" spans="13:13" ht="15.75" customHeight="1" x14ac:dyDescent="0.25">
      <c r="M246" s="2"/>
    </row>
    <row r="247" spans="13:13" ht="15.75" customHeight="1" x14ac:dyDescent="0.25">
      <c r="M247" s="2"/>
    </row>
    <row r="248" spans="13:13" ht="15.75" customHeight="1" x14ac:dyDescent="0.25">
      <c r="M248" s="2"/>
    </row>
    <row r="249" spans="13:13" ht="15.75" customHeight="1" x14ac:dyDescent="0.25">
      <c r="M249" s="2"/>
    </row>
    <row r="250" spans="13:13" ht="15.75" customHeight="1" x14ac:dyDescent="0.25">
      <c r="M250" s="2"/>
    </row>
    <row r="251" spans="13:13" ht="15.75" customHeight="1" x14ac:dyDescent="0.25">
      <c r="M251" s="2"/>
    </row>
    <row r="252" spans="13:13" ht="15.75" customHeight="1" x14ac:dyDescent="0.25">
      <c r="M252" s="2"/>
    </row>
    <row r="253" spans="13:13" ht="15.75" customHeight="1" x14ac:dyDescent="0.25">
      <c r="M253" s="2"/>
    </row>
    <row r="254" spans="13:13" ht="15.75" customHeight="1" x14ac:dyDescent="0.25">
      <c r="M254" s="2"/>
    </row>
    <row r="255" spans="13:13" ht="15.75" customHeight="1" x14ac:dyDescent="0.25">
      <c r="M255" s="2"/>
    </row>
    <row r="256" spans="13:13" ht="15.75" customHeight="1" x14ac:dyDescent="0.25">
      <c r="M256" s="2"/>
    </row>
    <row r="257" spans="13:13" ht="15.75" customHeight="1" x14ac:dyDescent="0.25">
      <c r="M257" s="2"/>
    </row>
    <row r="258" spans="13:13" ht="15.75" customHeight="1" x14ac:dyDescent="0.25">
      <c r="M258" s="2"/>
    </row>
    <row r="259" spans="13:13" ht="15.75" customHeight="1" x14ac:dyDescent="0.25">
      <c r="M259" s="2"/>
    </row>
    <row r="260" spans="13:13" ht="15.75" customHeight="1" x14ac:dyDescent="0.25">
      <c r="M260" s="2"/>
    </row>
    <row r="261" spans="13:13" ht="15.75" customHeight="1" x14ac:dyDescent="0.25">
      <c r="M261" s="2"/>
    </row>
    <row r="262" spans="13:13" ht="15.75" customHeight="1" x14ac:dyDescent="0.25">
      <c r="M262" s="2"/>
    </row>
    <row r="263" spans="13:13" ht="15.75" customHeight="1" x14ac:dyDescent="0.25">
      <c r="M263" s="2"/>
    </row>
    <row r="264" spans="13:13" ht="15.75" customHeight="1" x14ac:dyDescent="0.25">
      <c r="M264" s="2"/>
    </row>
    <row r="265" spans="13:13" ht="15.75" customHeight="1" x14ac:dyDescent="0.25">
      <c r="M265" s="2"/>
    </row>
    <row r="266" spans="13:13" ht="15.75" customHeight="1" x14ac:dyDescent="0.25">
      <c r="M266" s="2"/>
    </row>
    <row r="267" spans="13:13" ht="15.75" customHeight="1" x14ac:dyDescent="0.25">
      <c r="M267" s="2"/>
    </row>
    <row r="268" spans="13:13" ht="15.75" customHeight="1" x14ac:dyDescent="0.25">
      <c r="M268" s="2"/>
    </row>
    <row r="269" spans="13:13" ht="15.75" customHeight="1" x14ac:dyDescent="0.25">
      <c r="M269" s="2"/>
    </row>
    <row r="270" spans="13:13" ht="15.75" customHeight="1" x14ac:dyDescent="0.25">
      <c r="M270" s="2"/>
    </row>
    <row r="271" spans="13:13" ht="15.75" customHeight="1" x14ac:dyDescent="0.25">
      <c r="M271" s="2"/>
    </row>
    <row r="272" spans="13:13" ht="15.75" customHeight="1" x14ac:dyDescent="0.25">
      <c r="M272" s="2"/>
    </row>
    <row r="273" spans="13:13" ht="15.75" customHeight="1" x14ac:dyDescent="0.25">
      <c r="M273" s="2"/>
    </row>
    <row r="274" spans="13:13" ht="15.75" customHeight="1" x14ac:dyDescent="0.25">
      <c r="M274" s="2"/>
    </row>
    <row r="275" spans="13:13" ht="15.75" customHeight="1" x14ac:dyDescent="0.25">
      <c r="M275" s="2"/>
    </row>
    <row r="276" spans="13:13" ht="15.75" customHeight="1" x14ac:dyDescent="0.25">
      <c r="M276" s="2"/>
    </row>
    <row r="277" spans="13:13" ht="15.75" customHeight="1" x14ac:dyDescent="0.25">
      <c r="M277" s="2"/>
    </row>
    <row r="278" spans="13:13" ht="15.75" customHeight="1" x14ac:dyDescent="0.25">
      <c r="M278" s="2"/>
    </row>
    <row r="279" spans="13:13" ht="15.75" customHeight="1" x14ac:dyDescent="0.25">
      <c r="M279" s="2"/>
    </row>
    <row r="280" spans="13:13" ht="15.75" customHeight="1" x14ac:dyDescent="0.25">
      <c r="M280" s="2"/>
    </row>
    <row r="281" spans="13:13" ht="15.75" customHeight="1" x14ac:dyDescent="0.25">
      <c r="M281" s="2"/>
    </row>
    <row r="282" spans="13:13" ht="15.75" customHeight="1" x14ac:dyDescent="0.25">
      <c r="M282" s="2"/>
    </row>
    <row r="283" spans="13:13" ht="15.75" customHeight="1" x14ac:dyDescent="0.25">
      <c r="M283" s="2"/>
    </row>
    <row r="284" spans="13:13" ht="15.75" customHeight="1" x14ac:dyDescent="0.25">
      <c r="M284" s="2"/>
    </row>
    <row r="285" spans="13:13" ht="15.75" customHeight="1" x14ac:dyDescent="0.25">
      <c r="M285" s="2"/>
    </row>
    <row r="286" spans="13:13" ht="15.75" customHeight="1" x14ac:dyDescent="0.25">
      <c r="M286" s="2"/>
    </row>
    <row r="287" spans="13:13" ht="15.75" customHeight="1" x14ac:dyDescent="0.25">
      <c r="M287" s="2"/>
    </row>
    <row r="288" spans="13:13" ht="15.75" customHeight="1" x14ac:dyDescent="0.25">
      <c r="M288" s="2"/>
    </row>
    <row r="289" spans="13:13" ht="15.75" customHeight="1" x14ac:dyDescent="0.25">
      <c r="M289" s="2"/>
    </row>
    <row r="290" spans="13:13" ht="15.75" customHeight="1" x14ac:dyDescent="0.25">
      <c r="M290" s="2"/>
    </row>
    <row r="291" spans="13:13" ht="15.75" customHeight="1" x14ac:dyDescent="0.25">
      <c r="M291" s="2"/>
    </row>
    <row r="292" spans="13:13" ht="15.75" customHeight="1" x14ac:dyDescent="0.25">
      <c r="M292" s="2"/>
    </row>
    <row r="293" spans="13:13" ht="15.75" customHeight="1" x14ac:dyDescent="0.25">
      <c r="M293" s="2"/>
    </row>
    <row r="294" spans="13:13" ht="15.75" customHeight="1" x14ac:dyDescent="0.25">
      <c r="M294" s="2"/>
    </row>
    <row r="295" spans="13:13" ht="15.75" customHeight="1" x14ac:dyDescent="0.25">
      <c r="M295" s="2"/>
    </row>
    <row r="296" spans="13:13" ht="15.75" customHeight="1" x14ac:dyDescent="0.25">
      <c r="M296" s="2"/>
    </row>
    <row r="297" spans="13:13" ht="15.75" customHeight="1" x14ac:dyDescent="0.25">
      <c r="M297" s="2"/>
    </row>
    <row r="298" spans="13:13" ht="15.75" customHeight="1" x14ac:dyDescent="0.25">
      <c r="M298" s="2"/>
    </row>
    <row r="299" spans="13:13" ht="15.75" customHeight="1" x14ac:dyDescent="0.25">
      <c r="M299" s="2"/>
    </row>
    <row r="300" spans="13:13" ht="15.75" customHeight="1" x14ac:dyDescent="0.25">
      <c r="M300" s="2"/>
    </row>
    <row r="301" spans="13:13" ht="15.75" customHeight="1" x14ac:dyDescent="0.25">
      <c r="M301" s="2"/>
    </row>
    <row r="302" spans="13:13" ht="15.75" customHeight="1" x14ac:dyDescent="0.25">
      <c r="M302" s="2"/>
    </row>
    <row r="303" spans="13:13" ht="15.75" customHeight="1" x14ac:dyDescent="0.25">
      <c r="M303" s="2"/>
    </row>
    <row r="304" spans="13:13" ht="15.75" customHeight="1" x14ac:dyDescent="0.25">
      <c r="M304" s="2"/>
    </row>
    <row r="305" spans="13:13" ht="15.75" customHeight="1" x14ac:dyDescent="0.25">
      <c r="M305" s="2"/>
    </row>
    <row r="306" spans="13:13" ht="15.75" customHeight="1" x14ac:dyDescent="0.25">
      <c r="M306" s="2"/>
    </row>
    <row r="307" spans="13:13" ht="15.75" customHeight="1" x14ac:dyDescent="0.25">
      <c r="M307" s="2"/>
    </row>
    <row r="308" spans="13:13" ht="15.75" customHeight="1" x14ac:dyDescent="0.25">
      <c r="M308" s="2"/>
    </row>
    <row r="309" spans="13:13" ht="15.75" customHeight="1" x14ac:dyDescent="0.25">
      <c r="M309" s="2"/>
    </row>
    <row r="310" spans="13:13" ht="15.75" customHeight="1" x14ac:dyDescent="0.25">
      <c r="M310" s="2"/>
    </row>
    <row r="311" spans="13:13" ht="15.75" customHeight="1" x14ac:dyDescent="0.25">
      <c r="M311" s="2"/>
    </row>
    <row r="312" spans="13:13" ht="15.75" customHeight="1" x14ac:dyDescent="0.25">
      <c r="M312" s="2"/>
    </row>
    <row r="313" spans="13:13" ht="15.75" customHeight="1" x14ac:dyDescent="0.25">
      <c r="M313" s="2"/>
    </row>
    <row r="314" spans="13:13" ht="15.75" customHeight="1" x14ac:dyDescent="0.25">
      <c r="M314" s="2"/>
    </row>
    <row r="315" spans="13:13" ht="15.75" customHeight="1" x14ac:dyDescent="0.25">
      <c r="M315" s="2"/>
    </row>
    <row r="316" spans="13:13" ht="15.75" customHeight="1" x14ac:dyDescent="0.25">
      <c r="M316" s="2"/>
    </row>
    <row r="317" spans="13:13" ht="15.75" customHeight="1" x14ac:dyDescent="0.25">
      <c r="M317" s="2"/>
    </row>
    <row r="318" spans="13:13" ht="15.75" customHeight="1" x14ac:dyDescent="0.25">
      <c r="M318" s="2"/>
    </row>
    <row r="319" spans="13:13" ht="15.75" customHeight="1" x14ac:dyDescent="0.25">
      <c r="M319" s="2"/>
    </row>
    <row r="320" spans="13:13" ht="15.75" customHeight="1" x14ac:dyDescent="0.25">
      <c r="M320" s="2"/>
    </row>
    <row r="321" spans="13:13" ht="15.75" customHeight="1" x14ac:dyDescent="0.25">
      <c r="M321" s="2"/>
    </row>
    <row r="322" spans="13:13" ht="15.75" customHeight="1" x14ac:dyDescent="0.25">
      <c r="M322" s="2"/>
    </row>
    <row r="323" spans="13:13" ht="15.75" customHeight="1" x14ac:dyDescent="0.25">
      <c r="M323" s="2"/>
    </row>
    <row r="324" spans="13:13" ht="15.75" customHeight="1" x14ac:dyDescent="0.25">
      <c r="M324" s="2"/>
    </row>
    <row r="325" spans="13:13" ht="15.75" customHeight="1" x14ac:dyDescent="0.25">
      <c r="M325" s="2"/>
    </row>
    <row r="326" spans="13:13" ht="15.75" customHeight="1" x14ac:dyDescent="0.25">
      <c r="M326" s="2"/>
    </row>
    <row r="327" spans="13:13" ht="15.75" customHeight="1" x14ac:dyDescent="0.25">
      <c r="M327" s="2"/>
    </row>
    <row r="328" spans="13:13" ht="15.75" customHeight="1" x14ac:dyDescent="0.25">
      <c r="M328" s="2"/>
    </row>
    <row r="329" spans="13:13" ht="15.75" customHeight="1" x14ac:dyDescent="0.25">
      <c r="M329" s="2"/>
    </row>
    <row r="330" spans="13:13" ht="15.75" customHeight="1" x14ac:dyDescent="0.25">
      <c r="M330" s="2"/>
    </row>
    <row r="331" spans="13:13" ht="15.75" customHeight="1" x14ac:dyDescent="0.25">
      <c r="M331" s="2"/>
    </row>
    <row r="332" spans="13:13" ht="15.75" customHeight="1" x14ac:dyDescent="0.25">
      <c r="M332" s="2"/>
    </row>
    <row r="333" spans="13:13" ht="15.75" customHeight="1" x14ac:dyDescent="0.25">
      <c r="M333" s="2"/>
    </row>
    <row r="334" spans="13:13" ht="15.75" customHeight="1" x14ac:dyDescent="0.25">
      <c r="M334" s="2"/>
    </row>
    <row r="335" spans="13:13" ht="15.75" customHeight="1" x14ac:dyDescent="0.25">
      <c r="M335" s="2"/>
    </row>
    <row r="336" spans="13:13" ht="15.75" customHeight="1" x14ac:dyDescent="0.25">
      <c r="M336" s="2"/>
    </row>
    <row r="337" spans="13:13" ht="15.75" customHeight="1" x14ac:dyDescent="0.25">
      <c r="M337" s="2"/>
    </row>
    <row r="338" spans="13:13" ht="15.75" customHeight="1" x14ac:dyDescent="0.25">
      <c r="M338" s="2"/>
    </row>
    <row r="339" spans="13:13" ht="15.75" customHeight="1" x14ac:dyDescent="0.25">
      <c r="M339" s="2"/>
    </row>
    <row r="340" spans="13:13" ht="15.75" customHeight="1" x14ac:dyDescent="0.25">
      <c r="M340" s="2"/>
    </row>
    <row r="341" spans="13:13" ht="15.75" customHeight="1" x14ac:dyDescent="0.25">
      <c r="M341" s="2"/>
    </row>
    <row r="342" spans="13:13" ht="15.75" customHeight="1" x14ac:dyDescent="0.25">
      <c r="M342" s="2"/>
    </row>
    <row r="343" spans="13:13" ht="15.75" customHeight="1" x14ac:dyDescent="0.25">
      <c r="M343" s="2"/>
    </row>
    <row r="344" spans="13:13" ht="15.75" customHeight="1" x14ac:dyDescent="0.25">
      <c r="M344" s="2"/>
    </row>
    <row r="345" spans="13:13" ht="15.75" customHeight="1" x14ac:dyDescent="0.25">
      <c r="M345" s="2"/>
    </row>
    <row r="346" spans="13:13" ht="15.75" customHeight="1" x14ac:dyDescent="0.25">
      <c r="M346" s="2"/>
    </row>
    <row r="347" spans="13:13" ht="15.75" customHeight="1" x14ac:dyDescent="0.25">
      <c r="M347" s="2"/>
    </row>
    <row r="348" spans="13:13" ht="15.75" customHeight="1" x14ac:dyDescent="0.25">
      <c r="M348" s="2"/>
    </row>
    <row r="349" spans="13:13" ht="15.75" customHeight="1" x14ac:dyDescent="0.25">
      <c r="M349" s="2"/>
    </row>
    <row r="350" spans="13:13" ht="15.75" customHeight="1" x14ac:dyDescent="0.25">
      <c r="M350" s="2"/>
    </row>
    <row r="351" spans="13:13" ht="15.75" customHeight="1" x14ac:dyDescent="0.25">
      <c r="M351" s="2"/>
    </row>
    <row r="352" spans="13:13" ht="15.75" customHeight="1" x14ac:dyDescent="0.25">
      <c r="M352" s="2"/>
    </row>
    <row r="353" spans="13:13" ht="15.75" customHeight="1" x14ac:dyDescent="0.25">
      <c r="M353" s="2"/>
    </row>
    <row r="354" spans="13:13" ht="15.75" customHeight="1" x14ac:dyDescent="0.25">
      <c r="M354" s="2"/>
    </row>
    <row r="355" spans="13:13" ht="15.75" customHeight="1" x14ac:dyDescent="0.25">
      <c r="M355" s="2"/>
    </row>
    <row r="356" spans="13:13" ht="15.75" customHeight="1" x14ac:dyDescent="0.25">
      <c r="M356" s="2"/>
    </row>
    <row r="357" spans="13:13" ht="15.75" customHeight="1" x14ac:dyDescent="0.25">
      <c r="M357" s="2"/>
    </row>
    <row r="358" spans="13:13" ht="15.75" customHeight="1" x14ac:dyDescent="0.25">
      <c r="M358" s="2"/>
    </row>
    <row r="359" spans="13:13" ht="15.75" customHeight="1" x14ac:dyDescent="0.25">
      <c r="M359" s="2"/>
    </row>
    <row r="360" spans="13:13" ht="15.75" customHeight="1" x14ac:dyDescent="0.25">
      <c r="M360" s="2"/>
    </row>
    <row r="361" spans="13:13" ht="15.75" customHeight="1" x14ac:dyDescent="0.25">
      <c r="M361" s="2"/>
    </row>
    <row r="362" spans="13:13" ht="15.75" customHeight="1" x14ac:dyDescent="0.25">
      <c r="M362" s="2"/>
    </row>
    <row r="363" spans="13:13" ht="15.75" customHeight="1" x14ac:dyDescent="0.25">
      <c r="M363" s="2"/>
    </row>
    <row r="364" spans="13:13" ht="15.75" customHeight="1" x14ac:dyDescent="0.25">
      <c r="M364" s="2"/>
    </row>
    <row r="365" spans="13:13" ht="15.75" customHeight="1" x14ac:dyDescent="0.25">
      <c r="M365" s="2"/>
    </row>
    <row r="366" spans="13:13" ht="15.75" customHeight="1" x14ac:dyDescent="0.25">
      <c r="M366" s="2"/>
    </row>
    <row r="367" spans="13:13" ht="15.75" customHeight="1" x14ac:dyDescent="0.25">
      <c r="M367" s="2"/>
    </row>
    <row r="368" spans="13:13" ht="15.75" customHeight="1" x14ac:dyDescent="0.25">
      <c r="M368" s="2"/>
    </row>
    <row r="369" spans="13:13" ht="15.75" customHeight="1" x14ac:dyDescent="0.25">
      <c r="M369" s="2"/>
    </row>
    <row r="370" spans="13:13" ht="15.75" customHeight="1" x14ac:dyDescent="0.25">
      <c r="M370" s="2"/>
    </row>
    <row r="371" spans="13:13" ht="15.75" customHeight="1" x14ac:dyDescent="0.25">
      <c r="M371" s="2"/>
    </row>
    <row r="372" spans="13:13" ht="15.75" customHeight="1" x14ac:dyDescent="0.25">
      <c r="M372" s="2"/>
    </row>
    <row r="373" spans="13:13" ht="15.75" customHeight="1" x14ac:dyDescent="0.25">
      <c r="M373" s="2"/>
    </row>
    <row r="374" spans="13:13" ht="15.75" customHeight="1" x14ac:dyDescent="0.25">
      <c r="M374" s="2"/>
    </row>
    <row r="375" spans="13:13" ht="15.75" customHeight="1" x14ac:dyDescent="0.25">
      <c r="M375" s="2"/>
    </row>
    <row r="376" spans="13:13" ht="15.75" customHeight="1" x14ac:dyDescent="0.25">
      <c r="M376" s="2"/>
    </row>
    <row r="377" spans="13:13" ht="15.75" customHeight="1" x14ac:dyDescent="0.25">
      <c r="M377" s="2"/>
    </row>
    <row r="378" spans="13:13" ht="15.75" customHeight="1" x14ac:dyDescent="0.25">
      <c r="M378" s="2"/>
    </row>
    <row r="379" spans="13:13" ht="15.75" customHeight="1" x14ac:dyDescent="0.25">
      <c r="M379" s="2"/>
    </row>
    <row r="380" spans="13:13" ht="15.75" customHeight="1" x14ac:dyDescent="0.25">
      <c r="M380" s="2"/>
    </row>
    <row r="381" spans="13:13" ht="15.75" customHeight="1" x14ac:dyDescent="0.25">
      <c r="M381" s="2"/>
    </row>
    <row r="382" spans="13:13" ht="15.75" customHeight="1" x14ac:dyDescent="0.25">
      <c r="M382" s="2"/>
    </row>
    <row r="383" spans="13:13" ht="15.75" customHeight="1" x14ac:dyDescent="0.25">
      <c r="M383" s="2"/>
    </row>
    <row r="384" spans="13:13" ht="15.75" customHeight="1" x14ac:dyDescent="0.25">
      <c r="M384" s="2"/>
    </row>
    <row r="385" spans="13:13" ht="15.75" customHeight="1" x14ac:dyDescent="0.25">
      <c r="M385" s="2"/>
    </row>
    <row r="386" spans="13:13" ht="15.75" customHeight="1" x14ac:dyDescent="0.25">
      <c r="M386" s="2"/>
    </row>
    <row r="387" spans="13:13" ht="15.75" customHeight="1" x14ac:dyDescent="0.25">
      <c r="M387" s="2"/>
    </row>
    <row r="388" spans="13:13" ht="15.75" customHeight="1" x14ac:dyDescent="0.25">
      <c r="M388" s="2"/>
    </row>
    <row r="389" spans="13:13" ht="15.75" customHeight="1" x14ac:dyDescent="0.25">
      <c r="M389" s="2"/>
    </row>
    <row r="390" spans="13:13" ht="15.75" customHeight="1" x14ac:dyDescent="0.25">
      <c r="M390" s="2"/>
    </row>
    <row r="391" spans="13:13" ht="15.75" customHeight="1" x14ac:dyDescent="0.25">
      <c r="M391" s="2"/>
    </row>
    <row r="392" spans="13:13" ht="15.75" customHeight="1" x14ac:dyDescent="0.25">
      <c r="M392" s="2"/>
    </row>
    <row r="393" spans="13:13" ht="15.75" customHeight="1" x14ac:dyDescent="0.25">
      <c r="M393" s="2"/>
    </row>
    <row r="394" spans="13:13" ht="15.75" customHeight="1" x14ac:dyDescent="0.25">
      <c r="M394" s="2"/>
    </row>
    <row r="395" spans="13:13" ht="15.75" customHeight="1" x14ac:dyDescent="0.25">
      <c r="M395" s="2"/>
    </row>
    <row r="396" spans="13:13" ht="15.75" customHeight="1" x14ac:dyDescent="0.25">
      <c r="M396" s="2"/>
    </row>
    <row r="397" spans="13:13" ht="15.75" customHeight="1" x14ac:dyDescent="0.25">
      <c r="M397" s="2"/>
    </row>
    <row r="398" spans="13:13" ht="15.75" customHeight="1" x14ac:dyDescent="0.25">
      <c r="M398" s="2"/>
    </row>
    <row r="399" spans="13:13" ht="15.75" customHeight="1" x14ac:dyDescent="0.25">
      <c r="M399" s="2"/>
    </row>
    <row r="400" spans="13:13" ht="15.75" customHeight="1" x14ac:dyDescent="0.25">
      <c r="M400" s="2"/>
    </row>
    <row r="401" spans="13:13" ht="15.75" customHeight="1" x14ac:dyDescent="0.25">
      <c r="M401" s="2"/>
    </row>
    <row r="402" spans="13:13" ht="15.75" customHeight="1" x14ac:dyDescent="0.25">
      <c r="M402" s="2"/>
    </row>
    <row r="403" spans="13:13" ht="15.75" customHeight="1" x14ac:dyDescent="0.25">
      <c r="M403" s="2"/>
    </row>
    <row r="404" spans="13:13" ht="15.75" customHeight="1" x14ac:dyDescent="0.25">
      <c r="M404" s="2"/>
    </row>
    <row r="405" spans="13:13" ht="15.75" customHeight="1" x14ac:dyDescent="0.25">
      <c r="M405" s="2"/>
    </row>
    <row r="406" spans="13:13" ht="15.75" customHeight="1" x14ac:dyDescent="0.25">
      <c r="M406" s="2"/>
    </row>
    <row r="407" spans="13:13" ht="15.75" customHeight="1" x14ac:dyDescent="0.25">
      <c r="M407" s="2"/>
    </row>
    <row r="408" spans="13:13" ht="15.75" customHeight="1" x14ac:dyDescent="0.25">
      <c r="M408" s="2"/>
    </row>
    <row r="409" spans="13:13" ht="15.75" customHeight="1" x14ac:dyDescent="0.25">
      <c r="M409" s="2"/>
    </row>
    <row r="410" spans="13:13" ht="15.75" customHeight="1" x14ac:dyDescent="0.25">
      <c r="M410" s="2"/>
    </row>
    <row r="411" spans="13:13" ht="15.75" customHeight="1" x14ac:dyDescent="0.25">
      <c r="M411" s="2"/>
    </row>
    <row r="412" spans="13:13" ht="15.75" customHeight="1" x14ac:dyDescent="0.25">
      <c r="M412" s="2"/>
    </row>
    <row r="413" spans="13:13" ht="15.75" customHeight="1" x14ac:dyDescent="0.25">
      <c r="M413" s="2"/>
    </row>
    <row r="414" spans="13:13" ht="15.75" customHeight="1" x14ac:dyDescent="0.25">
      <c r="M414" s="2"/>
    </row>
    <row r="415" spans="13:13" ht="15.75" customHeight="1" x14ac:dyDescent="0.25">
      <c r="M415" s="2"/>
    </row>
    <row r="416" spans="13:13" ht="15.75" customHeight="1" x14ac:dyDescent="0.25">
      <c r="M416" s="2"/>
    </row>
    <row r="417" spans="13:13" ht="15.75" customHeight="1" x14ac:dyDescent="0.25">
      <c r="M417" s="2"/>
    </row>
    <row r="418" spans="13:13" ht="15.75" customHeight="1" x14ac:dyDescent="0.25">
      <c r="M418" s="2"/>
    </row>
    <row r="419" spans="13:13" ht="15.75" customHeight="1" x14ac:dyDescent="0.25">
      <c r="M419" s="2"/>
    </row>
    <row r="420" spans="13:13" ht="15.75" customHeight="1" x14ac:dyDescent="0.25">
      <c r="M420" s="2"/>
    </row>
    <row r="421" spans="13:13" ht="15.75" customHeight="1" x14ac:dyDescent="0.25">
      <c r="M421" s="2"/>
    </row>
    <row r="422" spans="13:13" ht="15.75" customHeight="1" x14ac:dyDescent="0.25">
      <c r="M422" s="2"/>
    </row>
    <row r="423" spans="13:13" ht="15.75" customHeight="1" x14ac:dyDescent="0.25">
      <c r="M423" s="2"/>
    </row>
    <row r="424" spans="13:13" ht="15.75" customHeight="1" x14ac:dyDescent="0.25">
      <c r="M424" s="2"/>
    </row>
    <row r="425" spans="13:13" ht="15.75" customHeight="1" x14ac:dyDescent="0.25">
      <c r="M425" s="2"/>
    </row>
    <row r="426" spans="13:13" ht="15.75" customHeight="1" x14ac:dyDescent="0.25">
      <c r="M426" s="2"/>
    </row>
    <row r="427" spans="13:13" ht="15.75" customHeight="1" x14ac:dyDescent="0.25">
      <c r="M427" s="2"/>
    </row>
    <row r="428" spans="13:13" ht="15.75" customHeight="1" x14ac:dyDescent="0.25">
      <c r="M428" s="2"/>
    </row>
    <row r="429" spans="13:13" ht="15.75" customHeight="1" x14ac:dyDescent="0.25">
      <c r="M429" s="2"/>
    </row>
    <row r="430" spans="13:13" ht="15.75" customHeight="1" x14ac:dyDescent="0.25">
      <c r="M430" s="2"/>
    </row>
    <row r="431" spans="13:13" ht="15.75" customHeight="1" x14ac:dyDescent="0.25">
      <c r="M431" s="2"/>
    </row>
    <row r="432" spans="13:13" ht="15.75" customHeight="1" x14ac:dyDescent="0.25">
      <c r="M432" s="2"/>
    </row>
    <row r="433" spans="13:13" ht="15.75" customHeight="1" x14ac:dyDescent="0.25">
      <c r="M433" s="2"/>
    </row>
    <row r="434" spans="13:13" ht="15.75" customHeight="1" x14ac:dyDescent="0.25">
      <c r="M434" s="2"/>
    </row>
    <row r="435" spans="13:13" ht="15.75" customHeight="1" x14ac:dyDescent="0.25">
      <c r="M435" s="2"/>
    </row>
    <row r="436" spans="13:13" ht="15.75" customHeight="1" x14ac:dyDescent="0.25">
      <c r="M436" s="2"/>
    </row>
    <row r="437" spans="13:13" ht="15.75" customHeight="1" x14ac:dyDescent="0.25">
      <c r="M437" s="2"/>
    </row>
    <row r="438" spans="13:13" ht="15.75" customHeight="1" x14ac:dyDescent="0.25">
      <c r="M438" s="2"/>
    </row>
    <row r="439" spans="13:13" ht="15.75" customHeight="1" x14ac:dyDescent="0.25">
      <c r="M439" s="2"/>
    </row>
    <row r="440" spans="13:13" ht="15.75" customHeight="1" x14ac:dyDescent="0.25">
      <c r="M440" s="2"/>
    </row>
    <row r="441" spans="13:13" ht="15.75" customHeight="1" x14ac:dyDescent="0.25">
      <c r="M441" s="2"/>
    </row>
    <row r="442" spans="13:13" ht="15.75" customHeight="1" x14ac:dyDescent="0.25">
      <c r="M442" s="2"/>
    </row>
    <row r="443" spans="13:13" ht="15.75" customHeight="1" x14ac:dyDescent="0.25">
      <c r="M443" s="2"/>
    </row>
    <row r="444" spans="13:13" ht="15.75" customHeight="1" x14ac:dyDescent="0.25">
      <c r="M444" s="2"/>
    </row>
    <row r="445" spans="13:13" ht="15.75" customHeight="1" x14ac:dyDescent="0.25">
      <c r="M445" s="2"/>
    </row>
    <row r="446" spans="13:13" ht="15.75" customHeight="1" x14ac:dyDescent="0.25">
      <c r="M446" s="2"/>
    </row>
    <row r="447" spans="13:13" ht="15.75" customHeight="1" x14ac:dyDescent="0.25">
      <c r="M447" s="2"/>
    </row>
    <row r="448" spans="13:13" ht="15.75" customHeight="1" x14ac:dyDescent="0.25">
      <c r="M448" s="2"/>
    </row>
    <row r="449" spans="13:13" ht="15.75" customHeight="1" x14ac:dyDescent="0.25">
      <c r="M449" s="2"/>
    </row>
    <row r="450" spans="13:13" ht="15.75" customHeight="1" x14ac:dyDescent="0.25">
      <c r="M450" s="2"/>
    </row>
    <row r="451" spans="13:13" ht="15.75" customHeight="1" x14ac:dyDescent="0.25">
      <c r="M451" s="2"/>
    </row>
    <row r="452" spans="13:13" ht="15.75" customHeight="1" x14ac:dyDescent="0.25">
      <c r="M452" s="2"/>
    </row>
    <row r="453" spans="13:13" ht="15.75" customHeight="1" x14ac:dyDescent="0.25">
      <c r="M453" s="2"/>
    </row>
    <row r="454" spans="13:13" ht="15.75" customHeight="1" x14ac:dyDescent="0.25">
      <c r="M454" s="2"/>
    </row>
    <row r="455" spans="13:13" ht="15.75" customHeight="1" x14ac:dyDescent="0.25">
      <c r="M455" s="2"/>
    </row>
    <row r="456" spans="13:13" ht="15.75" customHeight="1" x14ac:dyDescent="0.25">
      <c r="M456" s="2"/>
    </row>
    <row r="457" spans="13:13" ht="15.75" customHeight="1" x14ac:dyDescent="0.25">
      <c r="M457" s="2"/>
    </row>
    <row r="458" spans="13:13" ht="15.75" customHeight="1" x14ac:dyDescent="0.25">
      <c r="M458" s="2"/>
    </row>
    <row r="459" spans="13:13" ht="15.75" customHeight="1" x14ac:dyDescent="0.25">
      <c r="M459" s="2"/>
    </row>
    <row r="460" spans="13:13" ht="15.75" customHeight="1" x14ac:dyDescent="0.25">
      <c r="M460" s="2"/>
    </row>
    <row r="461" spans="13:13" ht="15.75" customHeight="1" x14ac:dyDescent="0.25">
      <c r="M461" s="2"/>
    </row>
    <row r="462" spans="13:13" ht="15.75" customHeight="1" x14ac:dyDescent="0.25">
      <c r="M462" s="2"/>
    </row>
    <row r="463" spans="13:13" ht="15.75" customHeight="1" x14ac:dyDescent="0.25">
      <c r="M463" s="2"/>
    </row>
    <row r="464" spans="13:13" ht="15.75" customHeight="1" x14ac:dyDescent="0.25">
      <c r="M464" s="2"/>
    </row>
    <row r="465" spans="13:13" ht="15.75" customHeight="1" x14ac:dyDescent="0.25">
      <c r="M465" s="2"/>
    </row>
    <row r="466" spans="13:13" ht="15.75" customHeight="1" x14ac:dyDescent="0.25">
      <c r="M466" s="2"/>
    </row>
    <row r="467" spans="13:13" ht="15.75" customHeight="1" x14ac:dyDescent="0.25">
      <c r="M467" s="2"/>
    </row>
    <row r="468" spans="13:13" ht="15.75" customHeight="1" x14ac:dyDescent="0.25">
      <c r="M468" s="2"/>
    </row>
    <row r="469" spans="13:13" ht="15.75" customHeight="1" x14ac:dyDescent="0.25">
      <c r="M469" s="2"/>
    </row>
    <row r="470" spans="13:13" ht="15.75" customHeight="1" x14ac:dyDescent="0.25">
      <c r="M470" s="2"/>
    </row>
    <row r="471" spans="13:13" ht="15.75" customHeight="1" x14ac:dyDescent="0.25">
      <c r="M471" s="2"/>
    </row>
    <row r="472" spans="13:13" ht="15.75" customHeight="1" x14ac:dyDescent="0.25">
      <c r="M472" s="2"/>
    </row>
    <row r="473" spans="13:13" ht="15.75" customHeight="1" x14ac:dyDescent="0.25">
      <c r="M473" s="2"/>
    </row>
    <row r="474" spans="13:13" ht="15.75" customHeight="1" x14ac:dyDescent="0.25">
      <c r="M474" s="2"/>
    </row>
    <row r="475" spans="13:13" ht="15.75" customHeight="1" x14ac:dyDescent="0.25">
      <c r="M475" s="2"/>
    </row>
    <row r="476" spans="13:13" ht="15.75" customHeight="1" x14ac:dyDescent="0.25">
      <c r="M476" s="2"/>
    </row>
    <row r="477" spans="13:13" ht="15.75" customHeight="1" x14ac:dyDescent="0.25">
      <c r="M477" s="2"/>
    </row>
    <row r="478" spans="13:13" ht="15.75" customHeight="1" x14ac:dyDescent="0.25">
      <c r="M478" s="2"/>
    </row>
    <row r="479" spans="13:13" ht="15.75" customHeight="1" x14ac:dyDescent="0.25">
      <c r="M479" s="2"/>
    </row>
    <row r="480" spans="13:13" ht="15.75" customHeight="1" x14ac:dyDescent="0.25">
      <c r="M480" s="2"/>
    </row>
    <row r="481" spans="13:13" ht="15.75" customHeight="1" x14ac:dyDescent="0.25">
      <c r="M481" s="2"/>
    </row>
    <row r="482" spans="13:13" ht="15.75" customHeight="1" x14ac:dyDescent="0.25">
      <c r="M482" s="2"/>
    </row>
    <row r="483" spans="13:13" ht="15.75" customHeight="1" x14ac:dyDescent="0.25">
      <c r="M483" s="2"/>
    </row>
    <row r="484" spans="13:13" ht="15.75" customHeight="1" x14ac:dyDescent="0.25">
      <c r="M484" s="2"/>
    </row>
    <row r="485" spans="13:13" ht="15.75" customHeight="1" x14ac:dyDescent="0.25">
      <c r="M485" s="2"/>
    </row>
    <row r="486" spans="13:13" ht="15.75" customHeight="1" x14ac:dyDescent="0.25">
      <c r="M486" s="2"/>
    </row>
    <row r="487" spans="13:13" ht="15.75" customHeight="1" x14ac:dyDescent="0.25">
      <c r="M487" s="2"/>
    </row>
    <row r="488" spans="13:13" ht="15.75" customHeight="1" x14ac:dyDescent="0.25">
      <c r="M488" s="2"/>
    </row>
    <row r="489" spans="13:13" ht="15.75" customHeight="1" x14ac:dyDescent="0.25">
      <c r="M489" s="2"/>
    </row>
    <row r="490" spans="13:13" ht="15.75" customHeight="1" x14ac:dyDescent="0.25">
      <c r="M490" s="2"/>
    </row>
    <row r="491" spans="13:13" ht="15.75" customHeight="1" x14ac:dyDescent="0.25">
      <c r="M491" s="2"/>
    </row>
    <row r="492" spans="13:13" ht="15.75" customHeight="1" x14ac:dyDescent="0.25">
      <c r="M492" s="2"/>
    </row>
    <row r="493" spans="13:13" ht="15.75" customHeight="1" x14ac:dyDescent="0.25">
      <c r="M493" s="2"/>
    </row>
    <row r="494" spans="13:13" ht="15.75" customHeight="1" x14ac:dyDescent="0.25">
      <c r="M494" s="2"/>
    </row>
    <row r="495" spans="13:13" ht="15.75" customHeight="1" x14ac:dyDescent="0.25">
      <c r="M495" s="2"/>
    </row>
    <row r="496" spans="13:13" ht="15.75" customHeight="1" x14ac:dyDescent="0.25">
      <c r="M496" s="2"/>
    </row>
    <row r="497" spans="13:13" ht="15.75" customHeight="1" x14ac:dyDescent="0.25">
      <c r="M497" s="2"/>
    </row>
    <row r="498" spans="13:13" ht="15.75" customHeight="1" x14ac:dyDescent="0.25">
      <c r="M498" s="2"/>
    </row>
    <row r="499" spans="13:13" ht="15.75" customHeight="1" x14ac:dyDescent="0.25">
      <c r="M499" s="2"/>
    </row>
    <row r="500" spans="13:13" ht="15.75" customHeight="1" x14ac:dyDescent="0.25">
      <c r="M500" s="2"/>
    </row>
    <row r="501" spans="13:13" ht="15.75" customHeight="1" x14ac:dyDescent="0.25">
      <c r="M501" s="2"/>
    </row>
    <row r="502" spans="13:13" ht="15.75" customHeight="1" x14ac:dyDescent="0.25">
      <c r="M502" s="2"/>
    </row>
    <row r="503" spans="13:13" ht="15.75" customHeight="1" x14ac:dyDescent="0.25">
      <c r="M503" s="2"/>
    </row>
    <row r="504" spans="13:13" ht="15.75" customHeight="1" x14ac:dyDescent="0.25">
      <c r="M504" s="2"/>
    </row>
    <row r="505" spans="13:13" ht="15.75" customHeight="1" x14ac:dyDescent="0.25">
      <c r="M505" s="2"/>
    </row>
    <row r="506" spans="13:13" ht="15.75" customHeight="1" x14ac:dyDescent="0.25">
      <c r="M506" s="2"/>
    </row>
    <row r="507" spans="13:13" ht="15.75" customHeight="1" x14ac:dyDescent="0.25">
      <c r="M507" s="2"/>
    </row>
    <row r="508" spans="13:13" ht="15.75" customHeight="1" x14ac:dyDescent="0.25">
      <c r="M508" s="2"/>
    </row>
    <row r="509" spans="13:13" ht="15.75" customHeight="1" x14ac:dyDescent="0.25">
      <c r="M509" s="2"/>
    </row>
    <row r="510" spans="13:13" ht="15.75" customHeight="1" x14ac:dyDescent="0.25">
      <c r="M510" s="2"/>
    </row>
    <row r="511" spans="13:13" ht="15.75" customHeight="1" x14ac:dyDescent="0.25">
      <c r="M511" s="2"/>
    </row>
    <row r="512" spans="13:13" ht="15.75" customHeight="1" x14ac:dyDescent="0.25">
      <c r="M512" s="2"/>
    </row>
    <row r="513" spans="13:13" ht="15.75" customHeight="1" x14ac:dyDescent="0.25">
      <c r="M513" s="2"/>
    </row>
    <row r="514" spans="13:13" ht="15.75" customHeight="1" x14ac:dyDescent="0.25">
      <c r="M514" s="2"/>
    </row>
    <row r="515" spans="13:13" ht="15.75" customHeight="1" x14ac:dyDescent="0.25">
      <c r="M515" s="2"/>
    </row>
    <row r="516" spans="13:13" ht="15.75" customHeight="1" x14ac:dyDescent="0.25">
      <c r="M516" s="2"/>
    </row>
    <row r="517" spans="13:13" ht="15.75" customHeight="1" x14ac:dyDescent="0.25">
      <c r="M517" s="2"/>
    </row>
    <row r="518" spans="13:13" ht="15.75" customHeight="1" x14ac:dyDescent="0.25">
      <c r="M518" s="2"/>
    </row>
    <row r="519" spans="13:13" ht="15.75" customHeight="1" x14ac:dyDescent="0.25">
      <c r="M519" s="2"/>
    </row>
    <row r="520" spans="13:13" ht="15.75" customHeight="1" x14ac:dyDescent="0.25">
      <c r="M520" s="2"/>
    </row>
    <row r="521" spans="13:13" ht="15.75" customHeight="1" x14ac:dyDescent="0.25">
      <c r="M521" s="2"/>
    </row>
    <row r="522" spans="13:13" ht="15.75" customHeight="1" x14ac:dyDescent="0.25">
      <c r="M522" s="2"/>
    </row>
    <row r="523" spans="13:13" ht="15.75" customHeight="1" x14ac:dyDescent="0.25">
      <c r="M523" s="2"/>
    </row>
    <row r="524" spans="13:13" ht="15.75" customHeight="1" x14ac:dyDescent="0.25">
      <c r="M524" s="2"/>
    </row>
    <row r="525" spans="13:13" ht="15.75" customHeight="1" x14ac:dyDescent="0.25">
      <c r="M525" s="2"/>
    </row>
    <row r="526" spans="13:13" ht="15.75" customHeight="1" x14ac:dyDescent="0.25">
      <c r="M526" s="2"/>
    </row>
    <row r="527" spans="13:13" ht="15.75" customHeight="1" x14ac:dyDescent="0.25">
      <c r="M527" s="2"/>
    </row>
    <row r="528" spans="13:13" ht="15.75" customHeight="1" x14ac:dyDescent="0.25">
      <c r="M528" s="2"/>
    </row>
    <row r="529" spans="13:13" ht="15.75" customHeight="1" x14ac:dyDescent="0.25">
      <c r="M529" s="2"/>
    </row>
    <row r="530" spans="13:13" ht="15.75" customHeight="1" x14ac:dyDescent="0.25">
      <c r="M530" s="2"/>
    </row>
    <row r="531" spans="13:13" ht="15.75" customHeight="1" x14ac:dyDescent="0.25">
      <c r="M531" s="2"/>
    </row>
    <row r="532" spans="13:13" ht="15.75" customHeight="1" x14ac:dyDescent="0.25">
      <c r="M532" s="2"/>
    </row>
    <row r="533" spans="13:13" ht="15.75" customHeight="1" x14ac:dyDescent="0.25">
      <c r="M533" s="2"/>
    </row>
    <row r="534" spans="13:13" ht="15.75" customHeight="1" x14ac:dyDescent="0.25">
      <c r="M534" s="2"/>
    </row>
    <row r="535" spans="13:13" ht="15.75" customHeight="1" x14ac:dyDescent="0.25">
      <c r="M535" s="2"/>
    </row>
    <row r="536" spans="13:13" ht="15.75" customHeight="1" x14ac:dyDescent="0.25">
      <c r="M536" s="2"/>
    </row>
    <row r="537" spans="13:13" ht="15.75" customHeight="1" x14ac:dyDescent="0.25">
      <c r="M537" s="2"/>
    </row>
    <row r="538" spans="13:13" ht="15.75" customHeight="1" x14ac:dyDescent="0.25">
      <c r="M538" s="2"/>
    </row>
    <row r="539" spans="13:13" ht="15.75" customHeight="1" x14ac:dyDescent="0.25">
      <c r="M539" s="2"/>
    </row>
    <row r="540" spans="13:13" ht="15.75" customHeight="1" x14ac:dyDescent="0.25">
      <c r="M540" s="2"/>
    </row>
    <row r="541" spans="13:13" ht="15.75" customHeight="1" x14ac:dyDescent="0.25">
      <c r="M541" s="2"/>
    </row>
    <row r="542" spans="13:13" ht="15.75" customHeight="1" x14ac:dyDescent="0.25">
      <c r="M542" s="2"/>
    </row>
    <row r="543" spans="13:13" ht="15.75" customHeight="1" x14ac:dyDescent="0.25">
      <c r="M543" s="2"/>
    </row>
    <row r="544" spans="13:13" ht="15.75" customHeight="1" x14ac:dyDescent="0.25">
      <c r="M544" s="2"/>
    </row>
    <row r="545" spans="13:13" ht="15.75" customHeight="1" x14ac:dyDescent="0.25">
      <c r="M545" s="2"/>
    </row>
    <row r="546" spans="13:13" ht="15.75" customHeight="1" x14ac:dyDescent="0.25">
      <c r="M546" s="2"/>
    </row>
    <row r="547" spans="13:13" ht="15.75" customHeight="1" x14ac:dyDescent="0.25">
      <c r="M547" s="2"/>
    </row>
    <row r="548" spans="13:13" ht="15.75" customHeight="1" x14ac:dyDescent="0.25">
      <c r="M548" s="2"/>
    </row>
    <row r="549" spans="13:13" ht="15.75" customHeight="1" x14ac:dyDescent="0.25">
      <c r="M549" s="2"/>
    </row>
    <row r="550" spans="13:13" ht="15.75" customHeight="1" x14ac:dyDescent="0.25">
      <c r="M550" s="2"/>
    </row>
    <row r="551" spans="13:13" ht="15.75" customHeight="1" x14ac:dyDescent="0.25">
      <c r="M551" s="2"/>
    </row>
    <row r="552" spans="13:13" ht="15.75" customHeight="1" x14ac:dyDescent="0.25">
      <c r="M552" s="2"/>
    </row>
    <row r="553" spans="13:13" ht="15.75" customHeight="1" x14ac:dyDescent="0.25">
      <c r="M553" s="2"/>
    </row>
    <row r="554" spans="13:13" ht="15.75" customHeight="1" x14ac:dyDescent="0.25">
      <c r="M554" s="2"/>
    </row>
    <row r="555" spans="13:13" ht="15.75" customHeight="1" x14ac:dyDescent="0.25">
      <c r="M555" s="2"/>
    </row>
    <row r="556" spans="13:13" ht="15.75" customHeight="1" x14ac:dyDescent="0.25">
      <c r="M556" s="2"/>
    </row>
    <row r="557" spans="13:13" ht="15.75" customHeight="1" x14ac:dyDescent="0.25">
      <c r="M557" s="2"/>
    </row>
    <row r="558" spans="13:13" ht="15.75" customHeight="1" x14ac:dyDescent="0.25">
      <c r="M558" s="2"/>
    </row>
    <row r="559" spans="13:13" ht="15.75" customHeight="1" x14ac:dyDescent="0.25">
      <c r="M559" s="2"/>
    </row>
    <row r="560" spans="13:13" ht="15.75" customHeight="1" x14ac:dyDescent="0.25">
      <c r="M560" s="2"/>
    </row>
    <row r="561" spans="13:13" ht="15.75" customHeight="1" x14ac:dyDescent="0.25">
      <c r="M561" s="2"/>
    </row>
    <row r="562" spans="13:13" ht="15.75" customHeight="1" x14ac:dyDescent="0.25">
      <c r="M562" s="2"/>
    </row>
    <row r="563" spans="13:13" ht="15.75" customHeight="1" x14ac:dyDescent="0.25">
      <c r="M563" s="2"/>
    </row>
    <row r="564" spans="13:13" ht="15.75" customHeight="1" x14ac:dyDescent="0.25">
      <c r="M564" s="2"/>
    </row>
    <row r="565" spans="13:13" ht="15.75" customHeight="1" x14ac:dyDescent="0.25">
      <c r="M565" s="2"/>
    </row>
    <row r="566" spans="13:13" ht="15.75" customHeight="1" x14ac:dyDescent="0.25">
      <c r="M566" s="2"/>
    </row>
    <row r="567" spans="13:13" ht="15.75" customHeight="1" x14ac:dyDescent="0.25">
      <c r="M567" s="2"/>
    </row>
    <row r="568" spans="13:13" ht="15.75" customHeight="1" x14ac:dyDescent="0.25">
      <c r="M568" s="2"/>
    </row>
    <row r="569" spans="13:13" ht="15.75" customHeight="1" x14ac:dyDescent="0.25">
      <c r="M569" s="2"/>
    </row>
    <row r="570" spans="13:13" ht="15.75" customHeight="1" x14ac:dyDescent="0.25">
      <c r="M570" s="2"/>
    </row>
    <row r="571" spans="13:13" ht="15.75" customHeight="1" x14ac:dyDescent="0.25">
      <c r="M571" s="2"/>
    </row>
    <row r="572" spans="13:13" ht="15.75" customHeight="1" x14ac:dyDescent="0.25">
      <c r="M572" s="2"/>
    </row>
    <row r="573" spans="13:13" ht="15.75" customHeight="1" x14ac:dyDescent="0.25">
      <c r="M573" s="2"/>
    </row>
    <row r="574" spans="13:13" ht="15.75" customHeight="1" x14ac:dyDescent="0.25">
      <c r="M574" s="2"/>
    </row>
    <row r="575" spans="13:13" ht="15.75" customHeight="1" x14ac:dyDescent="0.25">
      <c r="M575" s="2"/>
    </row>
    <row r="576" spans="13:13" ht="15.75" customHeight="1" x14ac:dyDescent="0.25">
      <c r="M576" s="2"/>
    </row>
    <row r="577" spans="13:13" ht="15.75" customHeight="1" x14ac:dyDescent="0.25">
      <c r="M577" s="2"/>
    </row>
    <row r="578" spans="13:13" ht="15.75" customHeight="1" x14ac:dyDescent="0.25">
      <c r="M578" s="2"/>
    </row>
    <row r="579" spans="13:13" ht="15.75" customHeight="1" x14ac:dyDescent="0.25">
      <c r="M579" s="2"/>
    </row>
    <row r="580" spans="13:13" ht="15.75" customHeight="1" x14ac:dyDescent="0.25">
      <c r="M580" s="2"/>
    </row>
    <row r="581" spans="13:13" ht="15.75" customHeight="1" x14ac:dyDescent="0.25">
      <c r="M581" s="2"/>
    </row>
    <row r="582" spans="13:13" ht="15.75" customHeight="1" x14ac:dyDescent="0.25">
      <c r="M582" s="2"/>
    </row>
    <row r="583" spans="13:13" ht="15.75" customHeight="1" x14ac:dyDescent="0.25">
      <c r="M583" s="2"/>
    </row>
    <row r="584" spans="13:13" ht="15.75" customHeight="1" x14ac:dyDescent="0.25">
      <c r="M584" s="2"/>
    </row>
    <row r="585" spans="13:13" ht="15.75" customHeight="1" x14ac:dyDescent="0.25">
      <c r="M585" s="2"/>
    </row>
    <row r="586" spans="13:13" ht="15.75" customHeight="1" x14ac:dyDescent="0.25">
      <c r="M586" s="2"/>
    </row>
    <row r="587" spans="13:13" ht="15.75" customHeight="1" x14ac:dyDescent="0.25">
      <c r="M587" s="2"/>
    </row>
    <row r="588" spans="13:13" ht="15.75" customHeight="1" x14ac:dyDescent="0.25">
      <c r="M588" s="2"/>
    </row>
    <row r="589" spans="13:13" ht="15.75" customHeight="1" x14ac:dyDescent="0.25">
      <c r="M589" s="2"/>
    </row>
    <row r="590" spans="13:13" ht="15.75" customHeight="1" x14ac:dyDescent="0.25">
      <c r="M590" s="2"/>
    </row>
    <row r="591" spans="13:13" ht="15.75" customHeight="1" x14ac:dyDescent="0.25">
      <c r="M591" s="2"/>
    </row>
    <row r="592" spans="13:13" ht="15.75" customHeight="1" x14ac:dyDescent="0.25">
      <c r="M592" s="2"/>
    </row>
    <row r="593" spans="13:13" ht="15.75" customHeight="1" x14ac:dyDescent="0.25">
      <c r="M593" s="2"/>
    </row>
    <row r="594" spans="13:13" ht="15.75" customHeight="1" x14ac:dyDescent="0.25">
      <c r="M594" s="2"/>
    </row>
    <row r="595" spans="13:13" ht="15.75" customHeight="1" x14ac:dyDescent="0.25">
      <c r="M595" s="2"/>
    </row>
    <row r="596" spans="13:13" ht="15.75" customHeight="1" x14ac:dyDescent="0.25">
      <c r="M596" s="2"/>
    </row>
    <row r="597" spans="13:13" ht="15.75" customHeight="1" x14ac:dyDescent="0.25">
      <c r="M597" s="2"/>
    </row>
    <row r="598" spans="13:13" ht="15.75" customHeight="1" x14ac:dyDescent="0.25">
      <c r="M598" s="2"/>
    </row>
    <row r="599" spans="13:13" ht="15.75" customHeight="1" x14ac:dyDescent="0.25">
      <c r="M599" s="2"/>
    </row>
    <row r="600" spans="13:13" ht="15.75" customHeight="1" x14ac:dyDescent="0.25">
      <c r="M600" s="2"/>
    </row>
    <row r="601" spans="13:13" ht="15.75" customHeight="1" x14ac:dyDescent="0.25">
      <c r="M601" s="2"/>
    </row>
    <row r="602" spans="13:13" ht="15.75" customHeight="1" x14ac:dyDescent="0.25">
      <c r="M602" s="2"/>
    </row>
    <row r="603" spans="13:13" ht="15.75" customHeight="1" x14ac:dyDescent="0.25">
      <c r="M603" s="2"/>
    </row>
    <row r="604" spans="13:13" ht="15.75" customHeight="1" x14ac:dyDescent="0.25">
      <c r="M604" s="2"/>
    </row>
    <row r="605" spans="13:13" ht="15.75" customHeight="1" x14ac:dyDescent="0.25">
      <c r="M605" s="2"/>
    </row>
    <row r="606" spans="13:13" ht="15.75" customHeight="1" x14ac:dyDescent="0.25">
      <c r="M606" s="2"/>
    </row>
    <row r="607" spans="13:13" ht="15.75" customHeight="1" x14ac:dyDescent="0.25">
      <c r="M607" s="2"/>
    </row>
    <row r="608" spans="13:13" ht="15.75" customHeight="1" x14ac:dyDescent="0.25">
      <c r="M608" s="2"/>
    </row>
    <row r="609" spans="13:13" ht="15.75" customHeight="1" x14ac:dyDescent="0.25">
      <c r="M609" s="2"/>
    </row>
    <row r="610" spans="13:13" ht="15.75" customHeight="1" x14ac:dyDescent="0.25">
      <c r="M610" s="2"/>
    </row>
    <row r="611" spans="13:13" ht="15.75" customHeight="1" x14ac:dyDescent="0.25">
      <c r="M611" s="2"/>
    </row>
    <row r="612" spans="13:13" ht="15.75" customHeight="1" x14ac:dyDescent="0.25">
      <c r="M612" s="2"/>
    </row>
    <row r="613" spans="13:13" ht="15.75" customHeight="1" x14ac:dyDescent="0.25">
      <c r="M613" s="2"/>
    </row>
    <row r="614" spans="13:13" ht="15.75" customHeight="1" x14ac:dyDescent="0.25">
      <c r="M614" s="2"/>
    </row>
    <row r="615" spans="13:13" ht="15.75" customHeight="1" x14ac:dyDescent="0.25">
      <c r="M615" s="2"/>
    </row>
    <row r="616" spans="13:13" ht="15.75" customHeight="1" x14ac:dyDescent="0.25">
      <c r="M616" s="2"/>
    </row>
    <row r="617" spans="13:13" ht="15.75" customHeight="1" x14ac:dyDescent="0.25">
      <c r="M617" s="2"/>
    </row>
    <row r="618" spans="13:13" ht="15.75" customHeight="1" x14ac:dyDescent="0.25">
      <c r="M618" s="2"/>
    </row>
    <row r="619" spans="13:13" ht="15.75" customHeight="1" x14ac:dyDescent="0.25">
      <c r="M619" s="2"/>
    </row>
    <row r="620" spans="13:13" ht="15.75" customHeight="1" x14ac:dyDescent="0.25">
      <c r="M620" s="2"/>
    </row>
    <row r="621" spans="13:13" ht="15.75" customHeight="1" x14ac:dyDescent="0.25">
      <c r="M621" s="2"/>
    </row>
    <row r="622" spans="13:13" ht="15.75" customHeight="1" x14ac:dyDescent="0.25">
      <c r="M622" s="2"/>
    </row>
    <row r="623" spans="13:13" ht="15.75" customHeight="1" x14ac:dyDescent="0.25">
      <c r="M623" s="2"/>
    </row>
    <row r="624" spans="13:13" ht="15.75" customHeight="1" x14ac:dyDescent="0.25">
      <c r="M624" s="2"/>
    </row>
    <row r="625" spans="13:13" ht="15.75" customHeight="1" x14ac:dyDescent="0.25">
      <c r="M625" s="2"/>
    </row>
    <row r="626" spans="13:13" ht="15.75" customHeight="1" x14ac:dyDescent="0.25">
      <c r="M626" s="2"/>
    </row>
    <row r="627" spans="13:13" ht="15.75" customHeight="1" x14ac:dyDescent="0.25">
      <c r="M627" s="2"/>
    </row>
    <row r="628" spans="13:13" ht="15.75" customHeight="1" x14ac:dyDescent="0.25">
      <c r="M628" s="2"/>
    </row>
    <row r="629" spans="13:13" ht="15.75" customHeight="1" x14ac:dyDescent="0.25">
      <c r="M629" s="2"/>
    </row>
    <row r="630" spans="13:13" ht="15.75" customHeight="1" x14ac:dyDescent="0.25">
      <c r="M630" s="2"/>
    </row>
    <row r="631" spans="13:13" ht="15.75" customHeight="1" x14ac:dyDescent="0.25">
      <c r="M631" s="2"/>
    </row>
    <row r="632" spans="13:13" ht="15.75" customHeight="1" x14ac:dyDescent="0.25">
      <c r="M632" s="2"/>
    </row>
    <row r="633" spans="13:13" ht="15.75" customHeight="1" x14ac:dyDescent="0.25">
      <c r="M633" s="2"/>
    </row>
    <row r="634" spans="13:13" ht="15.75" customHeight="1" x14ac:dyDescent="0.25">
      <c r="M634" s="2"/>
    </row>
    <row r="635" spans="13:13" ht="15.75" customHeight="1" x14ac:dyDescent="0.25">
      <c r="M635" s="2"/>
    </row>
    <row r="636" spans="13:13" ht="15.75" customHeight="1" x14ac:dyDescent="0.25">
      <c r="M636" s="2"/>
    </row>
    <row r="637" spans="13:13" ht="15.75" customHeight="1" x14ac:dyDescent="0.25">
      <c r="M637" s="2"/>
    </row>
    <row r="638" spans="13:13" ht="15.75" customHeight="1" x14ac:dyDescent="0.25">
      <c r="M638" s="2"/>
    </row>
    <row r="639" spans="13:13" ht="15.75" customHeight="1" x14ac:dyDescent="0.25">
      <c r="M639" s="2"/>
    </row>
    <row r="640" spans="13:13" ht="15.75" customHeight="1" x14ac:dyDescent="0.25">
      <c r="M640" s="2"/>
    </row>
    <row r="641" spans="13:13" ht="15.75" customHeight="1" x14ac:dyDescent="0.25">
      <c r="M641" s="2"/>
    </row>
    <row r="642" spans="13:13" ht="15.75" customHeight="1" x14ac:dyDescent="0.25">
      <c r="M642" s="2"/>
    </row>
    <row r="643" spans="13:13" ht="15.75" customHeight="1" x14ac:dyDescent="0.25">
      <c r="M643" s="2"/>
    </row>
    <row r="644" spans="13:13" ht="15.75" customHeight="1" x14ac:dyDescent="0.25">
      <c r="M644" s="2"/>
    </row>
    <row r="645" spans="13:13" ht="15.75" customHeight="1" x14ac:dyDescent="0.25">
      <c r="M645" s="2"/>
    </row>
    <row r="646" spans="13:13" ht="15.75" customHeight="1" x14ac:dyDescent="0.25">
      <c r="M646" s="2"/>
    </row>
    <row r="647" spans="13:13" ht="15.75" customHeight="1" x14ac:dyDescent="0.25">
      <c r="M647" s="2"/>
    </row>
    <row r="648" spans="13:13" ht="15.75" customHeight="1" x14ac:dyDescent="0.25">
      <c r="M648" s="2"/>
    </row>
    <row r="649" spans="13:13" ht="15.75" customHeight="1" x14ac:dyDescent="0.25">
      <c r="M649" s="2"/>
    </row>
    <row r="650" spans="13:13" ht="15.75" customHeight="1" x14ac:dyDescent="0.25">
      <c r="M650" s="2"/>
    </row>
    <row r="651" spans="13:13" ht="15.75" customHeight="1" x14ac:dyDescent="0.25">
      <c r="M651" s="2"/>
    </row>
    <row r="652" spans="13:13" ht="15.75" customHeight="1" x14ac:dyDescent="0.25">
      <c r="M652" s="2"/>
    </row>
    <row r="653" spans="13:13" ht="15.75" customHeight="1" x14ac:dyDescent="0.25">
      <c r="M653" s="2"/>
    </row>
    <row r="654" spans="13:13" ht="15.75" customHeight="1" x14ac:dyDescent="0.25">
      <c r="M654" s="2"/>
    </row>
    <row r="655" spans="13:13" ht="15.75" customHeight="1" x14ac:dyDescent="0.25">
      <c r="M655" s="2"/>
    </row>
    <row r="656" spans="13:13" ht="15.75" customHeight="1" x14ac:dyDescent="0.25">
      <c r="M656" s="2"/>
    </row>
    <row r="657" spans="13:13" ht="15.75" customHeight="1" x14ac:dyDescent="0.25">
      <c r="M657" s="2"/>
    </row>
    <row r="658" spans="13:13" ht="15.75" customHeight="1" x14ac:dyDescent="0.25">
      <c r="M658" s="2"/>
    </row>
    <row r="659" spans="13:13" ht="15.75" customHeight="1" x14ac:dyDescent="0.25">
      <c r="M659" s="2"/>
    </row>
    <row r="660" spans="13:13" ht="15.75" customHeight="1" x14ac:dyDescent="0.25">
      <c r="M660" s="2"/>
    </row>
    <row r="661" spans="13:13" ht="15.75" customHeight="1" x14ac:dyDescent="0.25">
      <c r="M661" s="2"/>
    </row>
    <row r="662" spans="13:13" ht="15.75" customHeight="1" x14ac:dyDescent="0.25">
      <c r="M662" s="2"/>
    </row>
    <row r="663" spans="13:13" ht="15.75" customHeight="1" x14ac:dyDescent="0.25">
      <c r="M663" s="2"/>
    </row>
    <row r="664" spans="13:13" ht="15.75" customHeight="1" x14ac:dyDescent="0.25">
      <c r="M664" s="2"/>
    </row>
    <row r="665" spans="13:13" ht="15.75" customHeight="1" x14ac:dyDescent="0.25">
      <c r="M665" s="2"/>
    </row>
    <row r="666" spans="13:13" ht="15.75" customHeight="1" x14ac:dyDescent="0.25">
      <c r="M666" s="2"/>
    </row>
    <row r="667" spans="13:13" ht="15.75" customHeight="1" x14ac:dyDescent="0.25">
      <c r="M667" s="2"/>
    </row>
    <row r="668" spans="13:13" ht="15.75" customHeight="1" x14ac:dyDescent="0.25">
      <c r="M668" s="2"/>
    </row>
    <row r="669" spans="13:13" ht="15.75" customHeight="1" x14ac:dyDescent="0.25">
      <c r="M669" s="2"/>
    </row>
    <row r="670" spans="13:13" ht="15.75" customHeight="1" x14ac:dyDescent="0.25">
      <c r="M670" s="2"/>
    </row>
    <row r="671" spans="13:13" ht="15.75" customHeight="1" x14ac:dyDescent="0.25">
      <c r="M671" s="2"/>
    </row>
    <row r="672" spans="13:13" ht="15.75" customHeight="1" x14ac:dyDescent="0.25">
      <c r="M672" s="2"/>
    </row>
    <row r="673" spans="13:13" ht="15.75" customHeight="1" x14ac:dyDescent="0.25">
      <c r="M673" s="2"/>
    </row>
    <row r="674" spans="13:13" ht="15.75" customHeight="1" x14ac:dyDescent="0.25">
      <c r="M674" s="2"/>
    </row>
    <row r="675" spans="13:13" ht="15.75" customHeight="1" x14ac:dyDescent="0.25">
      <c r="M675" s="2"/>
    </row>
    <row r="676" spans="13:13" ht="15.75" customHeight="1" x14ac:dyDescent="0.25">
      <c r="M676" s="2"/>
    </row>
    <row r="677" spans="13:13" ht="15.75" customHeight="1" x14ac:dyDescent="0.25">
      <c r="M677" s="2"/>
    </row>
    <row r="678" spans="13:13" ht="15.75" customHeight="1" x14ac:dyDescent="0.25">
      <c r="M678" s="2"/>
    </row>
    <row r="679" spans="13:13" ht="15.75" customHeight="1" x14ac:dyDescent="0.25">
      <c r="M679" s="2"/>
    </row>
    <row r="680" spans="13:13" ht="15.75" customHeight="1" x14ac:dyDescent="0.25">
      <c r="M680" s="2"/>
    </row>
    <row r="681" spans="13:13" ht="15.75" customHeight="1" x14ac:dyDescent="0.25">
      <c r="M681" s="2"/>
    </row>
    <row r="682" spans="13:13" ht="15.75" customHeight="1" x14ac:dyDescent="0.25">
      <c r="M682" s="2"/>
    </row>
    <row r="683" spans="13:13" ht="15.75" customHeight="1" x14ac:dyDescent="0.25">
      <c r="M683" s="2"/>
    </row>
    <row r="684" spans="13:13" ht="15.75" customHeight="1" x14ac:dyDescent="0.25">
      <c r="M684" s="2"/>
    </row>
    <row r="685" spans="13:13" ht="15.75" customHeight="1" x14ac:dyDescent="0.25">
      <c r="M685" s="2"/>
    </row>
    <row r="686" spans="13:13" ht="15.75" customHeight="1" x14ac:dyDescent="0.25">
      <c r="M686" s="2"/>
    </row>
    <row r="687" spans="13:13" ht="15.75" customHeight="1" x14ac:dyDescent="0.25">
      <c r="M687" s="2"/>
    </row>
    <row r="688" spans="13:13" ht="15.75" customHeight="1" x14ac:dyDescent="0.25">
      <c r="M688" s="2"/>
    </row>
    <row r="689" spans="13:13" ht="15.75" customHeight="1" x14ac:dyDescent="0.25">
      <c r="M689" s="2"/>
    </row>
    <row r="690" spans="13:13" ht="15.75" customHeight="1" x14ac:dyDescent="0.25">
      <c r="M690" s="2"/>
    </row>
    <row r="691" spans="13:13" ht="15.75" customHeight="1" x14ac:dyDescent="0.25">
      <c r="M691" s="2"/>
    </row>
    <row r="692" spans="13:13" ht="15.75" customHeight="1" x14ac:dyDescent="0.25">
      <c r="M692" s="2"/>
    </row>
    <row r="693" spans="13:13" ht="15.75" customHeight="1" x14ac:dyDescent="0.25">
      <c r="M693" s="2"/>
    </row>
    <row r="694" spans="13:13" ht="15.75" customHeight="1" x14ac:dyDescent="0.25">
      <c r="M694" s="2"/>
    </row>
    <row r="695" spans="13:13" ht="15.75" customHeight="1" x14ac:dyDescent="0.25">
      <c r="M695" s="2"/>
    </row>
    <row r="696" spans="13:13" ht="15.75" customHeight="1" x14ac:dyDescent="0.25">
      <c r="M696" s="2"/>
    </row>
    <row r="697" spans="13:13" ht="15.75" customHeight="1" x14ac:dyDescent="0.25">
      <c r="M697" s="2"/>
    </row>
    <row r="698" spans="13:13" ht="15.75" customHeight="1" x14ac:dyDescent="0.25">
      <c r="M698" s="2"/>
    </row>
    <row r="699" spans="13:13" ht="15.75" customHeight="1" x14ac:dyDescent="0.25">
      <c r="M699" s="2"/>
    </row>
    <row r="700" spans="13:13" ht="15.75" customHeight="1" x14ac:dyDescent="0.25">
      <c r="M700" s="2"/>
    </row>
    <row r="701" spans="13:13" ht="15.75" customHeight="1" x14ac:dyDescent="0.25">
      <c r="M701" s="2"/>
    </row>
    <row r="702" spans="13:13" ht="15.75" customHeight="1" x14ac:dyDescent="0.25">
      <c r="M702" s="2"/>
    </row>
    <row r="703" spans="13:13" ht="15.75" customHeight="1" x14ac:dyDescent="0.25">
      <c r="M703" s="2"/>
    </row>
    <row r="704" spans="13:13" ht="15.75" customHeight="1" x14ac:dyDescent="0.25">
      <c r="M704" s="2"/>
    </row>
    <row r="705" spans="13:13" ht="15.75" customHeight="1" x14ac:dyDescent="0.25">
      <c r="M705" s="2"/>
    </row>
    <row r="706" spans="13:13" ht="15.75" customHeight="1" x14ac:dyDescent="0.25">
      <c r="M706" s="2"/>
    </row>
    <row r="707" spans="13:13" ht="15.75" customHeight="1" x14ac:dyDescent="0.25">
      <c r="M707" s="2"/>
    </row>
    <row r="708" spans="13:13" ht="15.75" customHeight="1" x14ac:dyDescent="0.25">
      <c r="M708" s="2"/>
    </row>
    <row r="709" spans="13:13" ht="15.75" customHeight="1" x14ac:dyDescent="0.25">
      <c r="M709" s="2"/>
    </row>
    <row r="710" spans="13:13" ht="15.75" customHeight="1" x14ac:dyDescent="0.25">
      <c r="M710" s="2"/>
    </row>
    <row r="711" spans="13:13" ht="15.75" customHeight="1" x14ac:dyDescent="0.25">
      <c r="M711" s="2"/>
    </row>
    <row r="712" spans="13:13" ht="15.75" customHeight="1" x14ac:dyDescent="0.25">
      <c r="M712" s="2"/>
    </row>
    <row r="713" spans="13:13" ht="15.75" customHeight="1" x14ac:dyDescent="0.25">
      <c r="M713" s="2"/>
    </row>
    <row r="714" spans="13:13" ht="15.75" customHeight="1" x14ac:dyDescent="0.25">
      <c r="M714" s="2"/>
    </row>
    <row r="715" spans="13:13" ht="15.75" customHeight="1" x14ac:dyDescent="0.25">
      <c r="M715" s="2"/>
    </row>
    <row r="716" spans="13:13" ht="15.75" customHeight="1" x14ac:dyDescent="0.25">
      <c r="M716" s="2"/>
    </row>
    <row r="717" spans="13:13" ht="15.75" customHeight="1" x14ac:dyDescent="0.25">
      <c r="M717" s="2"/>
    </row>
    <row r="718" spans="13:13" ht="15.75" customHeight="1" x14ac:dyDescent="0.25">
      <c r="M718" s="2"/>
    </row>
    <row r="719" spans="13:13" ht="15.75" customHeight="1" x14ac:dyDescent="0.25">
      <c r="M719" s="2"/>
    </row>
    <row r="720" spans="13:13" ht="15.75" customHeight="1" x14ac:dyDescent="0.25">
      <c r="M720" s="2"/>
    </row>
    <row r="721" spans="13:13" ht="15.75" customHeight="1" x14ac:dyDescent="0.25">
      <c r="M721" s="2"/>
    </row>
    <row r="722" spans="13:13" ht="15.75" customHeight="1" x14ac:dyDescent="0.25">
      <c r="M722" s="2"/>
    </row>
    <row r="723" spans="13:13" ht="15.75" customHeight="1" x14ac:dyDescent="0.25">
      <c r="M723" s="2"/>
    </row>
    <row r="724" spans="13:13" ht="15.75" customHeight="1" x14ac:dyDescent="0.25">
      <c r="M724" s="2"/>
    </row>
    <row r="725" spans="13:13" ht="15.75" customHeight="1" x14ac:dyDescent="0.25">
      <c r="M725" s="2"/>
    </row>
    <row r="726" spans="13:13" ht="15.75" customHeight="1" x14ac:dyDescent="0.25">
      <c r="M726" s="2"/>
    </row>
    <row r="727" spans="13:13" ht="15.75" customHeight="1" x14ac:dyDescent="0.25">
      <c r="M727" s="2"/>
    </row>
    <row r="728" spans="13:13" ht="15.75" customHeight="1" x14ac:dyDescent="0.25">
      <c r="M728" s="2"/>
    </row>
    <row r="729" spans="13:13" ht="15.75" customHeight="1" x14ac:dyDescent="0.25">
      <c r="M729" s="2"/>
    </row>
    <row r="730" spans="13:13" ht="15.75" customHeight="1" x14ac:dyDescent="0.25">
      <c r="M730" s="2"/>
    </row>
    <row r="731" spans="13:13" ht="15.75" customHeight="1" x14ac:dyDescent="0.25">
      <c r="M731" s="2"/>
    </row>
    <row r="732" spans="13:13" ht="15.75" customHeight="1" x14ac:dyDescent="0.25">
      <c r="M732" s="2"/>
    </row>
    <row r="733" spans="13:13" ht="15.75" customHeight="1" x14ac:dyDescent="0.25">
      <c r="M733" s="2"/>
    </row>
    <row r="734" spans="13:13" ht="15.75" customHeight="1" x14ac:dyDescent="0.25">
      <c r="M734" s="2"/>
    </row>
    <row r="735" spans="13:13" ht="15.75" customHeight="1" x14ac:dyDescent="0.25">
      <c r="M735" s="2"/>
    </row>
    <row r="736" spans="13:13" ht="15.75" customHeight="1" x14ac:dyDescent="0.25">
      <c r="M736" s="2"/>
    </row>
    <row r="737" spans="13:13" ht="15.75" customHeight="1" x14ac:dyDescent="0.25">
      <c r="M737" s="2"/>
    </row>
    <row r="738" spans="13:13" ht="15.75" customHeight="1" x14ac:dyDescent="0.25">
      <c r="M738" s="2"/>
    </row>
    <row r="739" spans="13:13" ht="15.75" customHeight="1" x14ac:dyDescent="0.25">
      <c r="M739" s="2"/>
    </row>
    <row r="740" spans="13:13" ht="15.75" customHeight="1" x14ac:dyDescent="0.25">
      <c r="M740" s="2"/>
    </row>
    <row r="741" spans="13:13" ht="15.75" customHeight="1" x14ac:dyDescent="0.25">
      <c r="M741" s="2"/>
    </row>
    <row r="742" spans="13:13" ht="15.75" customHeight="1" x14ac:dyDescent="0.25">
      <c r="M742" s="2"/>
    </row>
    <row r="743" spans="13:13" ht="15.75" customHeight="1" x14ac:dyDescent="0.25">
      <c r="M743" s="2"/>
    </row>
    <row r="744" spans="13:13" ht="15.75" customHeight="1" x14ac:dyDescent="0.25">
      <c r="M744" s="2"/>
    </row>
    <row r="745" spans="13:13" ht="15.75" customHeight="1" x14ac:dyDescent="0.25">
      <c r="M745" s="2"/>
    </row>
    <row r="746" spans="13:13" ht="15.75" customHeight="1" x14ac:dyDescent="0.25">
      <c r="M746" s="2"/>
    </row>
    <row r="747" spans="13:13" ht="15.75" customHeight="1" x14ac:dyDescent="0.25">
      <c r="M747" s="2"/>
    </row>
    <row r="748" spans="13:13" ht="15.75" customHeight="1" x14ac:dyDescent="0.25">
      <c r="M748" s="2"/>
    </row>
    <row r="749" spans="13:13" ht="15.75" customHeight="1" x14ac:dyDescent="0.25">
      <c r="M749" s="2"/>
    </row>
    <row r="750" spans="13:13" ht="15.75" customHeight="1" x14ac:dyDescent="0.25">
      <c r="M750" s="2"/>
    </row>
    <row r="751" spans="13:13" ht="15.75" customHeight="1" x14ac:dyDescent="0.25">
      <c r="M751" s="2"/>
    </row>
    <row r="752" spans="13:13" ht="15.75" customHeight="1" x14ac:dyDescent="0.25">
      <c r="M752" s="2"/>
    </row>
    <row r="753" spans="13:13" ht="15.75" customHeight="1" x14ac:dyDescent="0.25">
      <c r="M753" s="2"/>
    </row>
    <row r="754" spans="13:13" ht="15.75" customHeight="1" x14ac:dyDescent="0.25">
      <c r="M754" s="2"/>
    </row>
    <row r="755" spans="13:13" ht="15.75" customHeight="1" x14ac:dyDescent="0.25">
      <c r="M755" s="2"/>
    </row>
    <row r="756" spans="13:13" ht="15.75" customHeight="1" x14ac:dyDescent="0.25">
      <c r="M756" s="2"/>
    </row>
    <row r="757" spans="13:13" ht="15.75" customHeight="1" x14ac:dyDescent="0.25">
      <c r="M757" s="2"/>
    </row>
    <row r="758" spans="13:13" ht="15.75" customHeight="1" x14ac:dyDescent="0.25">
      <c r="M758" s="2"/>
    </row>
    <row r="759" spans="13:13" ht="15.75" customHeight="1" x14ac:dyDescent="0.25">
      <c r="M759" s="2"/>
    </row>
    <row r="760" spans="13:13" ht="15.75" customHeight="1" x14ac:dyDescent="0.25">
      <c r="M760" s="2"/>
    </row>
    <row r="761" spans="13:13" ht="15.75" customHeight="1" x14ac:dyDescent="0.25">
      <c r="M761" s="2"/>
    </row>
    <row r="762" spans="13:13" ht="15.75" customHeight="1" x14ac:dyDescent="0.25">
      <c r="M762" s="2"/>
    </row>
    <row r="763" spans="13:13" ht="15.75" customHeight="1" x14ac:dyDescent="0.25">
      <c r="M763" s="2"/>
    </row>
    <row r="764" spans="13:13" ht="15.75" customHeight="1" x14ac:dyDescent="0.25">
      <c r="M764" s="2"/>
    </row>
    <row r="765" spans="13:13" ht="15.75" customHeight="1" x14ac:dyDescent="0.25">
      <c r="M765" s="2"/>
    </row>
    <row r="766" spans="13:13" ht="15.75" customHeight="1" x14ac:dyDescent="0.25">
      <c r="M766" s="2"/>
    </row>
    <row r="767" spans="13:13" ht="15.75" customHeight="1" x14ac:dyDescent="0.25">
      <c r="M767" s="2"/>
    </row>
    <row r="768" spans="13:13" ht="15.75" customHeight="1" x14ac:dyDescent="0.25">
      <c r="M768" s="2"/>
    </row>
    <row r="769" spans="13:13" ht="15.75" customHeight="1" x14ac:dyDescent="0.25">
      <c r="M769" s="2"/>
    </row>
    <row r="770" spans="13:13" ht="15.75" customHeight="1" x14ac:dyDescent="0.25">
      <c r="M770" s="2"/>
    </row>
    <row r="771" spans="13:13" ht="15.75" customHeight="1" x14ac:dyDescent="0.25">
      <c r="M771" s="2"/>
    </row>
    <row r="772" spans="13:13" ht="15.75" customHeight="1" x14ac:dyDescent="0.25">
      <c r="M772" s="2"/>
    </row>
    <row r="773" spans="13:13" ht="15.75" customHeight="1" x14ac:dyDescent="0.25">
      <c r="M773" s="2"/>
    </row>
    <row r="774" spans="13:13" ht="15.75" customHeight="1" x14ac:dyDescent="0.25">
      <c r="M774" s="2"/>
    </row>
    <row r="775" spans="13:13" ht="15.75" customHeight="1" x14ac:dyDescent="0.25">
      <c r="M775" s="2"/>
    </row>
    <row r="776" spans="13:13" ht="15.75" customHeight="1" x14ac:dyDescent="0.25">
      <c r="M776" s="2"/>
    </row>
    <row r="777" spans="13:13" ht="15.75" customHeight="1" x14ac:dyDescent="0.25">
      <c r="M777" s="2"/>
    </row>
    <row r="778" spans="13:13" ht="15.75" customHeight="1" x14ac:dyDescent="0.25">
      <c r="M778" s="2"/>
    </row>
    <row r="779" spans="13:13" ht="15.75" customHeight="1" x14ac:dyDescent="0.25">
      <c r="M779" s="2"/>
    </row>
    <row r="780" spans="13:13" ht="15.75" customHeight="1" x14ac:dyDescent="0.25">
      <c r="M780" s="2"/>
    </row>
    <row r="781" spans="13:13" ht="15.75" customHeight="1" x14ac:dyDescent="0.25">
      <c r="M781" s="2"/>
    </row>
    <row r="782" spans="13:13" ht="15.75" customHeight="1" x14ac:dyDescent="0.25">
      <c r="M782" s="2"/>
    </row>
    <row r="783" spans="13:13" ht="15.75" customHeight="1" x14ac:dyDescent="0.25">
      <c r="M783" s="2"/>
    </row>
    <row r="784" spans="13:13" ht="15.75" customHeight="1" x14ac:dyDescent="0.25">
      <c r="M784" s="2"/>
    </row>
    <row r="785" spans="13:13" ht="15.75" customHeight="1" x14ac:dyDescent="0.25">
      <c r="M785" s="2"/>
    </row>
    <row r="786" spans="13:13" ht="15.75" customHeight="1" x14ac:dyDescent="0.25">
      <c r="M786" s="2"/>
    </row>
    <row r="787" spans="13:13" ht="15.75" customHeight="1" x14ac:dyDescent="0.25">
      <c r="M787" s="2"/>
    </row>
    <row r="788" spans="13:13" ht="15.75" customHeight="1" x14ac:dyDescent="0.25">
      <c r="M788" s="2"/>
    </row>
    <row r="789" spans="13:13" ht="15.75" customHeight="1" x14ac:dyDescent="0.25">
      <c r="M789" s="2"/>
    </row>
    <row r="790" spans="13:13" ht="15.75" customHeight="1" x14ac:dyDescent="0.25">
      <c r="M790" s="2"/>
    </row>
    <row r="791" spans="13:13" ht="15.75" customHeight="1" x14ac:dyDescent="0.25">
      <c r="M791" s="2"/>
    </row>
    <row r="792" spans="13:13" ht="15.75" customHeight="1" x14ac:dyDescent="0.25">
      <c r="M792" s="2"/>
    </row>
    <row r="793" spans="13:13" ht="15.75" customHeight="1" x14ac:dyDescent="0.25">
      <c r="M793" s="2"/>
    </row>
    <row r="794" spans="13:13" ht="15.75" customHeight="1" x14ac:dyDescent="0.25">
      <c r="M794" s="2"/>
    </row>
    <row r="795" spans="13:13" ht="15.75" customHeight="1" x14ac:dyDescent="0.25">
      <c r="M795" s="2"/>
    </row>
    <row r="796" spans="13:13" ht="15.75" customHeight="1" x14ac:dyDescent="0.25">
      <c r="M796" s="2"/>
    </row>
    <row r="797" spans="13:13" ht="15.75" customHeight="1" x14ac:dyDescent="0.25">
      <c r="M797" s="2"/>
    </row>
    <row r="798" spans="13:13" ht="15.75" customHeight="1" x14ac:dyDescent="0.25">
      <c r="M798" s="2"/>
    </row>
    <row r="799" spans="13:13" ht="15.75" customHeight="1" x14ac:dyDescent="0.25">
      <c r="M799" s="2"/>
    </row>
    <row r="800" spans="13:13" ht="15.75" customHeight="1" x14ac:dyDescent="0.25">
      <c r="M800" s="2"/>
    </row>
    <row r="801" spans="13:13" ht="15.75" customHeight="1" x14ac:dyDescent="0.25">
      <c r="M801" s="2"/>
    </row>
    <row r="802" spans="13:13" ht="15.75" customHeight="1" x14ac:dyDescent="0.25">
      <c r="M802" s="2"/>
    </row>
    <row r="803" spans="13:13" ht="15.75" customHeight="1" x14ac:dyDescent="0.25">
      <c r="M803" s="2"/>
    </row>
    <row r="804" spans="13:13" ht="15.75" customHeight="1" x14ac:dyDescent="0.25">
      <c r="M804" s="2"/>
    </row>
    <row r="805" spans="13:13" ht="15.75" customHeight="1" x14ac:dyDescent="0.25">
      <c r="M805" s="2"/>
    </row>
    <row r="806" spans="13:13" ht="15.75" customHeight="1" x14ac:dyDescent="0.25">
      <c r="M806" s="2"/>
    </row>
    <row r="807" spans="13:13" ht="15.75" customHeight="1" x14ac:dyDescent="0.25">
      <c r="M807" s="2"/>
    </row>
    <row r="808" spans="13:13" ht="15.75" customHeight="1" x14ac:dyDescent="0.25">
      <c r="M808" s="2"/>
    </row>
    <row r="809" spans="13:13" ht="15.75" customHeight="1" x14ac:dyDescent="0.25">
      <c r="M809" s="2"/>
    </row>
    <row r="810" spans="13:13" ht="15.75" customHeight="1" x14ac:dyDescent="0.25">
      <c r="M810" s="2"/>
    </row>
    <row r="811" spans="13:13" ht="15.75" customHeight="1" x14ac:dyDescent="0.25">
      <c r="M811" s="2"/>
    </row>
    <row r="812" spans="13:13" ht="15.75" customHeight="1" x14ac:dyDescent="0.25">
      <c r="M812" s="2"/>
    </row>
    <row r="813" spans="13:13" ht="15.75" customHeight="1" x14ac:dyDescent="0.25">
      <c r="M813" s="2"/>
    </row>
    <row r="814" spans="13:13" ht="15.75" customHeight="1" x14ac:dyDescent="0.25">
      <c r="M814" s="2"/>
    </row>
    <row r="815" spans="13:13" ht="15.75" customHeight="1" x14ac:dyDescent="0.25">
      <c r="M815" s="2"/>
    </row>
    <row r="816" spans="13:13" ht="15.75" customHeight="1" x14ac:dyDescent="0.25">
      <c r="M816" s="2"/>
    </row>
    <row r="817" spans="13:13" ht="15.75" customHeight="1" x14ac:dyDescent="0.25">
      <c r="M817" s="2"/>
    </row>
    <row r="818" spans="13:13" ht="15.75" customHeight="1" x14ac:dyDescent="0.25">
      <c r="M818" s="2"/>
    </row>
    <row r="819" spans="13:13" ht="15.75" customHeight="1" x14ac:dyDescent="0.25">
      <c r="M819" s="2"/>
    </row>
    <row r="820" spans="13:13" ht="15.75" customHeight="1" x14ac:dyDescent="0.25">
      <c r="M820" s="2"/>
    </row>
    <row r="821" spans="13:13" ht="15.75" customHeight="1" x14ac:dyDescent="0.25">
      <c r="M821" s="2"/>
    </row>
    <row r="822" spans="13:13" ht="15.75" customHeight="1" x14ac:dyDescent="0.25">
      <c r="M822" s="2"/>
    </row>
    <row r="823" spans="13:13" ht="15.75" customHeight="1" x14ac:dyDescent="0.25">
      <c r="M823" s="2"/>
    </row>
    <row r="824" spans="13:13" ht="15.75" customHeight="1" x14ac:dyDescent="0.25">
      <c r="M824" s="2"/>
    </row>
    <row r="825" spans="13:13" ht="15.75" customHeight="1" x14ac:dyDescent="0.25">
      <c r="M825" s="2"/>
    </row>
    <row r="826" spans="13:13" ht="15.75" customHeight="1" x14ac:dyDescent="0.25">
      <c r="M826" s="2"/>
    </row>
    <row r="827" spans="13:13" ht="15.75" customHeight="1" x14ac:dyDescent="0.25">
      <c r="M827" s="2"/>
    </row>
    <row r="828" spans="13:13" ht="15.75" customHeight="1" x14ac:dyDescent="0.25">
      <c r="M828" s="2"/>
    </row>
    <row r="829" spans="13:13" ht="15.75" customHeight="1" x14ac:dyDescent="0.25">
      <c r="M829" s="2"/>
    </row>
    <row r="830" spans="13:13" ht="15.75" customHeight="1" x14ac:dyDescent="0.25">
      <c r="M830" s="2"/>
    </row>
    <row r="831" spans="13:13" ht="15.75" customHeight="1" x14ac:dyDescent="0.25">
      <c r="M831" s="2"/>
    </row>
    <row r="832" spans="13:13" ht="15.75" customHeight="1" x14ac:dyDescent="0.25">
      <c r="M832" s="2"/>
    </row>
    <row r="833" spans="13:13" ht="15.75" customHeight="1" x14ac:dyDescent="0.25">
      <c r="M833" s="2"/>
    </row>
    <row r="834" spans="13:13" ht="15.75" customHeight="1" x14ac:dyDescent="0.25">
      <c r="M834" s="2"/>
    </row>
    <row r="835" spans="13:13" ht="15.75" customHeight="1" x14ac:dyDescent="0.25">
      <c r="M835" s="2"/>
    </row>
    <row r="836" spans="13:13" ht="15.75" customHeight="1" x14ac:dyDescent="0.25">
      <c r="M836" s="2"/>
    </row>
    <row r="837" spans="13:13" ht="15.75" customHeight="1" x14ac:dyDescent="0.25">
      <c r="M837" s="2"/>
    </row>
    <row r="838" spans="13:13" ht="15.75" customHeight="1" x14ac:dyDescent="0.25">
      <c r="M838" s="2"/>
    </row>
    <row r="839" spans="13:13" ht="15.75" customHeight="1" x14ac:dyDescent="0.25">
      <c r="M839" s="2"/>
    </row>
    <row r="840" spans="13:13" ht="15.75" customHeight="1" x14ac:dyDescent="0.25">
      <c r="M840" s="2"/>
    </row>
    <row r="841" spans="13:13" ht="15.75" customHeight="1" x14ac:dyDescent="0.25">
      <c r="M841" s="2"/>
    </row>
    <row r="842" spans="13:13" ht="15.75" customHeight="1" x14ac:dyDescent="0.25">
      <c r="M842" s="2"/>
    </row>
    <row r="843" spans="13:13" ht="15.75" customHeight="1" x14ac:dyDescent="0.25">
      <c r="M843" s="2"/>
    </row>
    <row r="844" spans="13:13" ht="15.75" customHeight="1" x14ac:dyDescent="0.25">
      <c r="M844" s="2"/>
    </row>
    <row r="845" spans="13:13" ht="15.75" customHeight="1" x14ac:dyDescent="0.25">
      <c r="M845" s="2"/>
    </row>
    <row r="846" spans="13:13" ht="15.75" customHeight="1" x14ac:dyDescent="0.25">
      <c r="M846" s="2"/>
    </row>
    <row r="847" spans="13:13" ht="15.75" customHeight="1" x14ac:dyDescent="0.25">
      <c r="M847" s="2"/>
    </row>
    <row r="848" spans="13:13" ht="15.75" customHeight="1" x14ac:dyDescent="0.25">
      <c r="M848" s="2"/>
    </row>
    <row r="849" spans="13:13" ht="15.75" customHeight="1" x14ac:dyDescent="0.25">
      <c r="M849" s="2"/>
    </row>
    <row r="850" spans="13:13" ht="15.75" customHeight="1" x14ac:dyDescent="0.25">
      <c r="M850" s="2"/>
    </row>
    <row r="851" spans="13:13" ht="15.75" customHeight="1" x14ac:dyDescent="0.25">
      <c r="M851" s="2"/>
    </row>
    <row r="852" spans="13:13" ht="15.75" customHeight="1" x14ac:dyDescent="0.25">
      <c r="M852" s="2"/>
    </row>
    <row r="853" spans="13:13" ht="15.75" customHeight="1" x14ac:dyDescent="0.25">
      <c r="M853" s="2"/>
    </row>
    <row r="854" spans="13:13" ht="15.75" customHeight="1" x14ac:dyDescent="0.25">
      <c r="M854" s="2"/>
    </row>
    <row r="855" spans="13:13" ht="15.75" customHeight="1" x14ac:dyDescent="0.25">
      <c r="M855" s="2"/>
    </row>
    <row r="856" spans="13:13" ht="15.75" customHeight="1" x14ac:dyDescent="0.25">
      <c r="M856" s="2"/>
    </row>
    <row r="857" spans="13:13" ht="15.75" customHeight="1" x14ac:dyDescent="0.25">
      <c r="M857" s="2"/>
    </row>
    <row r="858" spans="13:13" ht="15.75" customHeight="1" x14ac:dyDescent="0.25">
      <c r="M858" s="2"/>
    </row>
    <row r="859" spans="13:13" ht="15.75" customHeight="1" x14ac:dyDescent="0.25">
      <c r="M859" s="2"/>
    </row>
    <row r="860" spans="13:13" ht="15.75" customHeight="1" x14ac:dyDescent="0.25">
      <c r="M860" s="2"/>
    </row>
    <row r="861" spans="13:13" ht="15.75" customHeight="1" x14ac:dyDescent="0.25">
      <c r="M861" s="2"/>
    </row>
    <row r="862" spans="13:13" ht="15.75" customHeight="1" x14ac:dyDescent="0.25">
      <c r="M862" s="2"/>
    </row>
    <row r="863" spans="13:13" ht="15.75" customHeight="1" x14ac:dyDescent="0.25">
      <c r="M863" s="2"/>
    </row>
    <row r="864" spans="13:13" ht="15.75" customHeight="1" x14ac:dyDescent="0.25">
      <c r="M864" s="2"/>
    </row>
    <row r="865" spans="13:13" ht="15.75" customHeight="1" x14ac:dyDescent="0.25">
      <c r="M865" s="2"/>
    </row>
    <row r="866" spans="13:13" ht="15.75" customHeight="1" x14ac:dyDescent="0.25">
      <c r="M866" s="2"/>
    </row>
    <row r="867" spans="13:13" ht="15.75" customHeight="1" x14ac:dyDescent="0.25">
      <c r="M867" s="2"/>
    </row>
    <row r="868" spans="13:13" ht="15.75" customHeight="1" x14ac:dyDescent="0.25">
      <c r="M868" s="2"/>
    </row>
    <row r="869" spans="13:13" ht="15.75" customHeight="1" x14ac:dyDescent="0.25">
      <c r="M869" s="2"/>
    </row>
    <row r="870" spans="13:13" ht="15.75" customHeight="1" x14ac:dyDescent="0.25">
      <c r="M870" s="2"/>
    </row>
    <row r="871" spans="13:13" ht="15.75" customHeight="1" x14ac:dyDescent="0.25">
      <c r="M871" s="2"/>
    </row>
    <row r="872" spans="13:13" ht="15.75" customHeight="1" x14ac:dyDescent="0.25">
      <c r="M872" s="2"/>
    </row>
    <row r="873" spans="13:13" ht="15.75" customHeight="1" x14ac:dyDescent="0.25">
      <c r="M873" s="2"/>
    </row>
    <row r="874" spans="13:13" ht="15.75" customHeight="1" x14ac:dyDescent="0.25">
      <c r="M874" s="2"/>
    </row>
    <row r="875" spans="13:13" ht="15.75" customHeight="1" x14ac:dyDescent="0.25">
      <c r="M875" s="2"/>
    </row>
    <row r="876" spans="13:13" ht="15.75" customHeight="1" x14ac:dyDescent="0.25">
      <c r="M876" s="2"/>
    </row>
    <row r="877" spans="13:13" ht="15.75" customHeight="1" x14ac:dyDescent="0.25">
      <c r="M877" s="2"/>
    </row>
    <row r="878" spans="13:13" ht="15.75" customHeight="1" x14ac:dyDescent="0.25">
      <c r="M878" s="2"/>
    </row>
    <row r="879" spans="13:13" ht="15.75" customHeight="1" x14ac:dyDescent="0.25">
      <c r="M879" s="2"/>
    </row>
    <row r="880" spans="13:13" ht="15.75" customHeight="1" x14ac:dyDescent="0.25">
      <c r="M880" s="2"/>
    </row>
    <row r="881" spans="13:13" ht="15.75" customHeight="1" x14ac:dyDescent="0.25">
      <c r="M881" s="2"/>
    </row>
    <row r="882" spans="13:13" ht="15.75" customHeight="1" x14ac:dyDescent="0.25">
      <c r="M882" s="2"/>
    </row>
    <row r="883" spans="13:13" ht="15.75" customHeight="1" x14ac:dyDescent="0.25">
      <c r="M883" s="2"/>
    </row>
    <row r="884" spans="13:13" ht="15.75" customHeight="1" x14ac:dyDescent="0.25">
      <c r="M884" s="2"/>
    </row>
    <row r="885" spans="13:13" ht="15.75" customHeight="1" x14ac:dyDescent="0.25">
      <c r="M885" s="2"/>
    </row>
    <row r="886" spans="13:13" ht="15.75" customHeight="1" x14ac:dyDescent="0.25">
      <c r="M886" s="2"/>
    </row>
    <row r="887" spans="13:13" ht="15.75" customHeight="1" x14ac:dyDescent="0.25">
      <c r="M887" s="2"/>
    </row>
    <row r="888" spans="13:13" ht="15.75" customHeight="1" x14ac:dyDescent="0.25">
      <c r="M888" s="2"/>
    </row>
    <row r="889" spans="13:13" ht="15.75" customHeight="1" x14ac:dyDescent="0.25">
      <c r="M889" s="2"/>
    </row>
    <row r="890" spans="13:13" ht="15.75" customHeight="1" x14ac:dyDescent="0.25">
      <c r="M890" s="2"/>
    </row>
    <row r="891" spans="13:13" ht="15.75" customHeight="1" x14ac:dyDescent="0.25">
      <c r="M891" s="2"/>
    </row>
    <row r="892" spans="13:13" ht="15.75" customHeight="1" x14ac:dyDescent="0.25">
      <c r="M892" s="2"/>
    </row>
    <row r="893" spans="13:13" ht="15.75" customHeight="1" x14ac:dyDescent="0.25">
      <c r="M893" s="2"/>
    </row>
    <row r="894" spans="13:13" ht="15.75" customHeight="1" x14ac:dyDescent="0.25">
      <c r="M894" s="2"/>
    </row>
    <row r="895" spans="13:13" ht="15.75" customHeight="1" x14ac:dyDescent="0.25">
      <c r="M895" s="2"/>
    </row>
    <row r="896" spans="13:13" ht="15.75" customHeight="1" x14ac:dyDescent="0.25">
      <c r="M896" s="2"/>
    </row>
    <row r="897" spans="13:13" ht="15.75" customHeight="1" x14ac:dyDescent="0.25">
      <c r="M897" s="2"/>
    </row>
    <row r="898" spans="13:13" ht="15.75" customHeight="1" x14ac:dyDescent="0.25">
      <c r="M898" s="2"/>
    </row>
    <row r="899" spans="13:13" ht="15.75" customHeight="1" x14ac:dyDescent="0.25">
      <c r="M899" s="2"/>
    </row>
    <row r="900" spans="13:13" ht="15.75" customHeight="1" x14ac:dyDescent="0.25">
      <c r="M900" s="2"/>
    </row>
    <row r="901" spans="13:13" ht="15.75" customHeight="1" x14ac:dyDescent="0.25">
      <c r="M901" s="2"/>
    </row>
    <row r="902" spans="13:13" ht="15.75" customHeight="1" x14ac:dyDescent="0.25">
      <c r="M902" s="2"/>
    </row>
    <row r="903" spans="13:13" ht="15.75" customHeight="1" x14ac:dyDescent="0.25">
      <c r="M903" s="2"/>
    </row>
    <row r="904" spans="13:13" ht="15.75" customHeight="1" x14ac:dyDescent="0.25">
      <c r="M904" s="2"/>
    </row>
    <row r="905" spans="13:13" ht="15.75" customHeight="1" x14ac:dyDescent="0.25">
      <c r="M905" s="2"/>
    </row>
    <row r="906" spans="13:13" ht="15.75" customHeight="1" x14ac:dyDescent="0.25">
      <c r="M906" s="2"/>
    </row>
    <row r="907" spans="13:13" ht="15.75" customHeight="1" x14ac:dyDescent="0.25">
      <c r="M907" s="2"/>
    </row>
    <row r="908" spans="13:13" ht="15.75" customHeight="1" x14ac:dyDescent="0.25">
      <c r="M908" s="2"/>
    </row>
    <row r="909" spans="13:13" ht="15.75" customHeight="1" x14ac:dyDescent="0.25">
      <c r="M909" s="2"/>
    </row>
    <row r="910" spans="13:13" ht="15.75" customHeight="1" x14ac:dyDescent="0.25">
      <c r="M910" s="2"/>
    </row>
    <row r="911" spans="13:13" ht="15.75" customHeight="1" x14ac:dyDescent="0.25">
      <c r="M911" s="2"/>
    </row>
    <row r="912" spans="13:13" ht="15.75" customHeight="1" x14ac:dyDescent="0.25">
      <c r="M912" s="2"/>
    </row>
    <row r="913" spans="13:13" ht="15.75" customHeight="1" x14ac:dyDescent="0.25">
      <c r="M913" s="2"/>
    </row>
    <row r="914" spans="13:13" ht="15.75" customHeight="1" x14ac:dyDescent="0.25">
      <c r="M914" s="2"/>
    </row>
    <row r="915" spans="13:13" ht="15.75" customHeight="1" x14ac:dyDescent="0.25">
      <c r="M915" s="2"/>
    </row>
    <row r="916" spans="13:13" ht="15.75" customHeight="1" x14ac:dyDescent="0.25">
      <c r="M916" s="2"/>
    </row>
    <row r="917" spans="13:13" ht="15.75" customHeight="1" x14ac:dyDescent="0.25">
      <c r="M917" s="2"/>
    </row>
    <row r="918" spans="13:13" ht="15.75" customHeight="1" x14ac:dyDescent="0.25">
      <c r="M918" s="2"/>
    </row>
    <row r="919" spans="13:13" ht="15.75" customHeight="1" x14ac:dyDescent="0.25">
      <c r="M919" s="2"/>
    </row>
    <row r="920" spans="13:13" ht="15.75" customHeight="1" x14ac:dyDescent="0.25">
      <c r="M920" s="2"/>
    </row>
    <row r="921" spans="13:13" ht="15.75" customHeight="1" x14ac:dyDescent="0.25">
      <c r="M921" s="2"/>
    </row>
    <row r="922" spans="13:13" ht="15.75" customHeight="1" x14ac:dyDescent="0.25">
      <c r="M922" s="2"/>
    </row>
    <row r="923" spans="13:13" ht="15.75" customHeight="1" x14ac:dyDescent="0.25">
      <c r="M923" s="2"/>
    </row>
    <row r="924" spans="13:13" ht="15.75" customHeight="1" x14ac:dyDescent="0.25">
      <c r="M924" s="2"/>
    </row>
    <row r="925" spans="13:13" ht="15.75" customHeight="1" x14ac:dyDescent="0.25">
      <c r="M925" s="2"/>
    </row>
    <row r="926" spans="13:13" ht="15.75" customHeight="1" x14ac:dyDescent="0.25">
      <c r="M926" s="2"/>
    </row>
    <row r="927" spans="13:13" ht="15.75" customHeight="1" x14ac:dyDescent="0.25">
      <c r="M927" s="2"/>
    </row>
    <row r="928" spans="13:13" ht="15.75" customHeight="1" x14ac:dyDescent="0.25">
      <c r="M928" s="2"/>
    </row>
    <row r="929" spans="13:13" ht="15.75" customHeight="1" x14ac:dyDescent="0.25">
      <c r="M929" s="2"/>
    </row>
    <row r="930" spans="13:13" ht="15.75" customHeight="1" x14ac:dyDescent="0.25">
      <c r="M930" s="2"/>
    </row>
    <row r="931" spans="13:13" ht="15.75" customHeight="1" x14ac:dyDescent="0.25">
      <c r="M931" s="2"/>
    </row>
    <row r="932" spans="13:13" ht="15.75" customHeight="1" x14ac:dyDescent="0.25">
      <c r="M932" s="2"/>
    </row>
    <row r="933" spans="13:13" ht="15.75" customHeight="1" x14ac:dyDescent="0.25">
      <c r="M933" s="2"/>
    </row>
    <row r="934" spans="13:13" ht="15.75" customHeight="1" x14ac:dyDescent="0.25">
      <c r="M934" s="2"/>
    </row>
    <row r="935" spans="13:13" ht="15.75" customHeight="1" x14ac:dyDescent="0.25">
      <c r="M935" s="2"/>
    </row>
    <row r="936" spans="13:13" ht="15.75" customHeight="1" x14ac:dyDescent="0.25">
      <c r="M936" s="2"/>
    </row>
    <row r="937" spans="13:13" ht="15.75" customHeight="1" x14ac:dyDescent="0.25">
      <c r="M937" s="2"/>
    </row>
    <row r="938" spans="13:13" ht="15.75" customHeight="1" x14ac:dyDescent="0.25">
      <c r="M938" s="2"/>
    </row>
    <row r="939" spans="13:13" ht="15.75" customHeight="1" x14ac:dyDescent="0.25">
      <c r="M939" s="2"/>
    </row>
    <row r="940" spans="13:13" ht="15.75" customHeight="1" x14ac:dyDescent="0.25">
      <c r="M940" s="2"/>
    </row>
    <row r="941" spans="13:13" ht="15.75" customHeight="1" x14ac:dyDescent="0.25">
      <c r="M941" s="2"/>
    </row>
    <row r="942" spans="13:13" ht="15.75" customHeight="1" x14ac:dyDescent="0.25">
      <c r="M942" s="2"/>
    </row>
    <row r="943" spans="13:13" ht="15.75" customHeight="1" x14ac:dyDescent="0.25">
      <c r="M943" s="2"/>
    </row>
    <row r="944" spans="13:13" ht="15.75" customHeight="1" x14ac:dyDescent="0.25">
      <c r="M944" s="2"/>
    </row>
    <row r="945" spans="13:13" ht="15.75" customHeight="1" x14ac:dyDescent="0.25">
      <c r="M945" s="2"/>
    </row>
    <row r="946" spans="13:13" ht="15.75" customHeight="1" x14ac:dyDescent="0.25">
      <c r="M946" s="2"/>
    </row>
    <row r="947" spans="13:13" ht="15.75" customHeight="1" x14ac:dyDescent="0.25">
      <c r="M947" s="2"/>
    </row>
    <row r="948" spans="13:13" ht="15.75" customHeight="1" x14ac:dyDescent="0.25">
      <c r="M948" s="2"/>
    </row>
    <row r="949" spans="13:13" ht="15.75" customHeight="1" x14ac:dyDescent="0.25">
      <c r="M949" s="2"/>
    </row>
    <row r="950" spans="13:13" ht="15.75" customHeight="1" x14ac:dyDescent="0.25">
      <c r="M950" s="2"/>
    </row>
    <row r="951" spans="13:13" ht="15.75" customHeight="1" x14ac:dyDescent="0.25">
      <c r="M951" s="2"/>
    </row>
    <row r="952" spans="13:13" ht="15.75" customHeight="1" x14ac:dyDescent="0.25">
      <c r="M952" s="2"/>
    </row>
    <row r="953" spans="13:13" ht="15.75" customHeight="1" x14ac:dyDescent="0.25">
      <c r="M953" s="2"/>
    </row>
    <row r="954" spans="13:13" ht="15.75" customHeight="1" x14ac:dyDescent="0.25">
      <c r="M954" s="2"/>
    </row>
    <row r="955" spans="13:13" ht="15.75" customHeight="1" x14ac:dyDescent="0.25">
      <c r="M955" s="2"/>
    </row>
    <row r="956" spans="13:13" ht="15.75" customHeight="1" x14ac:dyDescent="0.25">
      <c r="M956" s="2"/>
    </row>
    <row r="957" spans="13:13" ht="15.75" customHeight="1" x14ac:dyDescent="0.25">
      <c r="M957" s="2"/>
    </row>
    <row r="958" spans="13:13" ht="15.75" customHeight="1" x14ac:dyDescent="0.25">
      <c r="M958" s="2"/>
    </row>
    <row r="959" spans="13:13" ht="15.75" customHeight="1" x14ac:dyDescent="0.25">
      <c r="M959" s="2"/>
    </row>
    <row r="960" spans="13:13" ht="15.75" customHeight="1" x14ac:dyDescent="0.25">
      <c r="M960" s="2"/>
    </row>
    <row r="961" spans="13:13" ht="15.75" customHeight="1" x14ac:dyDescent="0.25">
      <c r="M961" s="2"/>
    </row>
    <row r="962" spans="13:13" ht="15.75" customHeight="1" x14ac:dyDescent="0.25">
      <c r="M962" s="2"/>
    </row>
    <row r="963" spans="13:13" ht="15.75" customHeight="1" x14ac:dyDescent="0.25">
      <c r="M963" s="2"/>
    </row>
    <row r="964" spans="13:13" ht="15.75" customHeight="1" x14ac:dyDescent="0.25">
      <c r="M964" s="2"/>
    </row>
    <row r="965" spans="13:13" ht="15.75" customHeight="1" x14ac:dyDescent="0.25">
      <c r="M965" s="2"/>
    </row>
    <row r="966" spans="13:13" ht="15.75" customHeight="1" x14ac:dyDescent="0.25">
      <c r="M966" s="2"/>
    </row>
    <row r="967" spans="13:13" ht="15.75" customHeight="1" x14ac:dyDescent="0.25">
      <c r="M967" s="2"/>
    </row>
    <row r="968" spans="13:13" ht="15.75" customHeight="1" x14ac:dyDescent="0.25">
      <c r="M968" s="2"/>
    </row>
    <row r="969" spans="13:13" ht="15.75" customHeight="1" x14ac:dyDescent="0.25">
      <c r="M969" s="2"/>
    </row>
    <row r="970" spans="13:13" ht="15.75" customHeight="1" x14ac:dyDescent="0.25">
      <c r="M970" s="2"/>
    </row>
    <row r="971" spans="13:13" ht="15.75" customHeight="1" x14ac:dyDescent="0.25">
      <c r="M971" s="2"/>
    </row>
    <row r="972" spans="13:13" ht="15.75" customHeight="1" x14ac:dyDescent="0.25">
      <c r="M972" s="2"/>
    </row>
    <row r="973" spans="13:13" ht="15.75" customHeight="1" x14ac:dyDescent="0.25">
      <c r="M973" s="2"/>
    </row>
    <row r="974" spans="13:13" ht="15.75" customHeight="1" x14ac:dyDescent="0.25">
      <c r="M974" s="2"/>
    </row>
    <row r="975" spans="13:13" ht="15.75" customHeight="1" x14ac:dyDescent="0.25">
      <c r="M975" s="2"/>
    </row>
    <row r="976" spans="13:13" ht="15.75" customHeight="1" x14ac:dyDescent="0.25">
      <c r="M976" s="2"/>
    </row>
    <row r="977" spans="13:13" ht="15.75" customHeight="1" x14ac:dyDescent="0.25">
      <c r="M977" s="2"/>
    </row>
    <row r="978" spans="13:13" ht="15.75" customHeight="1" x14ac:dyDescent="0.25">
      <c r="M978" s="2"/>
    </row>
    <row r="979" spans="13:13" ht="15.75" customHeight="1" x14ac:dyDescent="0.25">
      <c r="M979" s="2"/>
    </row>
    <row r="980" spans="13:13" ht="15.75" customHeight="1" x14ac:dyDescent="0.25">
      <c r="M980" s="2"/>
    </row>
    <row r="981" spans="13:13" ht="15.75" customHeight="1" x14ac:dyDescent="0.25">
      <c r="M981" s="2"/>
    </row>
    <row r="982" spans="13:13" ht="15.75" customHeight="1" x14ac:dyDescent="0.25">
      <c r="M982" s="2"/>
    </row>
    <row r="983" spans="13:13" ht="15.75" customHeight="1" x14ac:dyDescent="0.25">
      <c r="M983" s="2"/>
    </row>
    <row r="984" spans="13:13" ht="15.75" customHeight="1" x14ac:dyDescent="0.25">
      <c r="M984" s="2"/>
    </row>
    <row r="985" spans="13:13" ht="15.75" customHeight="1" x14ac:dyDescent="0.25">
      <c r="M985" s="2"/>
    </row>
    <row r="986" spans="13:13" ht="15.75" customHeight="1" x14ac:dyDescent="0.25">
      <c r="M986" s="2"/>
    </row>
    <row r="987" spans="13:13" ht="15.75" customHeight="1" x14ac:dyDescent="0.25">
      <c r="M987" s="2"/>
    </row>
    <row r="988" spans="13:13" ht="15.75" customHeight="1" x14ac:dyDescent="0.25">
      <c r="M988" s="2"/>
    </row>
    <row r="989" spans="13:13" ht="15.75" customHeight="1" x14ac:dyDescent="0.25">
      <c r="M989" s="2"/>
    </row>
    <row r="990" spans="13:13" ht="15.75" customHeight="1" x14ac:dyDescent="0.25">
      <c r="M990" s="2"/>
    </row>
    <row r="991" spans="13:13" ht="15.75" customHeight="1" x14ac:dyDescent="0.25">
      <c r="M991" s="2"/>
    </row>
    <row r="992" spans="13:13" ht="15.75" customHeight="1" x14ac:dyDescent="0.25">
      <c r="M992" s="2"/>
    </row>
    <row r="993" spans="13:13" ht="15.75" customHeight="1" x14ac:dyDescent="0.25">
      <c r="M993" s="2"/>
    </row>
    <row r="994" spans="13:13" ht="15.75" customHeight="1" x14ac:dyDescent="0.25">
      <c r="M994" s="2"/>
    </row>
    <row r="995" spans="13:13" ht="15.75" customHeight="1" x14ac:dyDescent="0.25">
      <c r="M995" s="2"/>
    </row>
    <row r="996" spans="13:13" ht="15.75" customHeight="1" x14ac:dyDescent="0.25">
      <c r="M996" s="2"/>
    </row>
    <row r="997" spans="13:13" ht="15.75" customHeight="1" x14ac:dyDescent="0.25">
      <c r="M997" s="2"/>
    </row>
    <row r="998" spans="13:13" ht="15.75" customHeight="1" x14ac:dyDescent="0.25">
      <c r="M998" s="2"/>
    </row>
    <row r="999" spans="13:13" ht="15.75" customHeight="1" x14ac:dyDescent="0.25">
      <c r="M999" s="2"/>
    </row>
    <row r="1000" spans="13:13" ht="15.75" customHeight="1" x14ac:dyDescent="0.25">
      <c r="M1000" s="2"/>
    </row>
    <row r="1001" spans="13:13" ht="15.75" customHeight="1" x14ac:dyDescent="0.25">
      <c r="M1001" s="2"/>
    </row>
    <row r="1002" spans="13:13" ht="15.75" customHeight="1" x14ac:dyDescent="0.25">
      <c r="M1002" s="2"/>
    </row>
    <row r="1003" spans="13:13" ht="15.75" customHeight="1" x14ac:dyDescent="0.25">
      <c r="M1003" s="2"/>
    </row>
    <row r="1004" spans="13:13" ht="15.75" customHeight="1" x14ac:dyDescent="0.25">
      <c r="M1004" s="2"/>
    </row>
    <row r="1005" spans="13:13" ht="15.75" customHeight="1" x14ac:dyDescent="0.25">
      <c r="M1005" s="2"/>
    </row>
    <row r="1006" spans="13:13" ht="15.75" customHeight="1" x14ac:dyDescent="0.25">
      <c r="M1006" s="2"/>
    </row>
    <row r="1007" spans="13:13" ht="15.75" customHeight="1" x14ac:dyDescent="0.25">
      <c r="M1007" s="2"/>
    </row>
    <row r="1008" spans="13:13" ht="15.75" customHeight="1" x14ac:dyDescent="0.25">
      <c r="M1008" s="2"/>
    </row>
    <row r="1009" spans="13:13" ht="15.75" customHeight="1" x14ac:dyDescent="0.25">
      <c r="M1009" s="2"/>
    </row>
    <row r="1010" spans="13:13" ht="15.75" customHeight="1" x14ac:dyDescent="0.25">
      <c r="M1010" s="2"/>
    </row>
    <row r="1011" spans="13:13" ht="15.75" customHeight="1" x14ac:dyDescent="0.25">
      <c r="M1011" s="2"/>
    </row>
    <row r="1012" spans="13:13" ht="15.75" customHeight="1" x14ac:dyDescent="0.25">
      <c r="M1012" s="2"/>
    </row>
    <row r="1013" spans="13:13" ht="15.75" customHeight="1" x14ac:dyDescent="0.25">
      <c r="M1013" s="2"/>
    </row>
    <row r="1014" spans="13:13" ht="15.75" customHeight="1" x14ac:dyDescent="0.25">
      <c r="M1014" s="2"/>
    </row>
    <row r="1015" spans="13:13" ht="15.75" customHeight="1" x14ac:dyDescent="0.25">
      <c r="M1015" s="2"/>
    </row>
    <row r="1016" spans="13:13" ht="15.75" customHeight="1" x14ac:dyDescent="0.25">
      <c r="M1016" s="2"/>
    </row>
    <row r="1017" spans="13:13" ht="15.75" customHeight="1" x14ac:dyDescent="0.25">
      <c r="M1017" s="2"/>
    </row>
    <row r="1018" spans="13:13" ht="15.75" customHeight="1" x14ac:dyDescent="0.25">
      <c r="M1018" s="2"/>
    </row>
    <row r="1019" spans="13:13" ht="15.75" customHeight="1" x14ac:dyDescent="0.25">
      <c r="M1019" s="2"/>
    </row>
    <row r="1020" spans="13:13" ht="15.75" customHeight="1" x14ac:dyDescent="0.25">
      <c r="M1020" s="2"/>
    </row>
    <row r="1021" spans="13:13" ht="15.75" customHeight="1" x14ac:dyDescent="0.25">
      <c r="M1021" s="2"/>
    </row>
  </sheetData>
  <mergeCells count="90">
    <mergeCell ref="L131:L133"/>
    <mergeCell ref="D142:D143"/>
    <mergeCell ref="I138:I143"/>
    <mergeCell ref="I22:I26"/>
    <mergeCell ref="I31:I33"/>
    <mergeCell ref="I110:I111"/>
    <mergeCell ref="I112:I113"/>
    <mergeCell ref="E138:E143"/>
    <mergeCell ref="I131:I133"/>
    <mergeCell ref="L22:L27"/>
    <mergeCell ref="K42:K47"/>
    <mergeCell ref="L42:L47"/>
    <mergeCell ref="J73:J78"/>
    <mergeCell ref="J42:J47"/>
    <mergeCell ref="J58:J59"/>
    <mergeCell ref="E119:E122"/>
    <mergeCell ref="I73:I78"/>
    <mergeCell ref="E58:E59"/>
    <mergeCell ref="E66:E69"/>
    <mergeCell ref="E73:E78"/>
    <mergeCell ref="E42:E51"/>
    <mergeCell ref="I50:I51"/>
    <mergeCell ref="I58:I59"/>
    <mergeCell ref="I42:I48"/>
    <mergeCell ref="E52:E53"/>
    <mergeCell ref="L31:L35"/>
    <mergeCell ref="A1:D1"/>
    <mergeCell ref="J9:J10"/>
    <mergeCell ref="I9:I10"/>
    <mergeCell ref="E31:E36"/>
    <mergeCell ref="O22:O27"/>
    <mergeCell ref="P22:P27"/>
    <mergeCell ref="M31:M35"/>
    <mergeCell ref="N31:N35"/>
    <mergeCell ref="O31:O35"/>
    <mergeCell ref="P31:P35"/>
    <mergeCell ref="M22:M27"/>
    <mergeCell ref="N22:N27"/>
    <mergeCell ref="M42:M47"/>
    <mergeCell ref="K58:K59"/>
    <mergeCell ref="O42:O47"/>
    <mergeCell ref="P42:P47"/>
    <mergeCell ref="L73:L78"/>
    <mergeCell ref="M73:M78"/>
    <mergeCell ref="N73:N78"/>
    <mergeCell ref="O73:O78"/>
    <mergeCell ref="P73:P78"/>
    <mergeCell ref="L58:L59"/>
    <mergeCell ref="N42:N44"/>
    <mergeCell ref="N46:N47"/>
    <mergeCell ref="M58:M59"/>
    <mergeCell ref="K73:K78"/>
    <mergeCell ref="J66:J69"/>
    <mergeCell ref="I66:I69"/>
    <mergeCell ref="K66:K69"/>
    <mergeCell ref="J22:J27"/>
    <mergeCell ref="J31:J33"/>
    <mergeCell ref="K31:K35"/>
    <mergeCell ref="K22:K27"/>
    <mergeCell ref="J34:J35"/>
    <mergeCell ref="I34:I35"/>
    <mergeCell ref="J86:J88"/>
    <mergeCell ref="K87:K88"/>
    <mergeCell ref="I86:I88"/>
    <mergeCell ref="I94:I103"/>
    <mergeCell ref="J94:J103"/>
    <mergeCell ref="M119:M122"/>
    <mergeCell ref="N119:N122"/>
    <mergeCell ref="O119:O122"/>
    <mergeCell ref="J107:J108"/>
    <mergeCell ref="I107:I108"/>
    <mergeCell ref="J110:J111"/>
    <mergeCell ref="J119:J122"/>
    <mergeCell ref="K119:K122"/>
    <mergeCell ref="P119:P122"/>
    <mergeCell ref="I119:I123"/>
    <mergeCell ref="J131:J133"/>
    <mergeCell ref="J138:J143"/>
    <mergeCell ref="M138:M141"/>
    <mergeCell ref="N138:N141"/>
    <mergeCell ref="O138:O141"/>
    <mergeCell ref="P138:P141"/>
    <mergeCell ref="L119:L122"/>
    <mergeCell ref="M131:M133"/>
    <mergeCell ref="N131:N133"/>
    <mergeCell ref="O131:O133"/>
    <mergeCell ref="P131:P133"/>
    <mergeCell ref="K138:K143"/>
    <mergeCell ref="L138:L141"/>
    <mergeCell ref="K131:K133"/>
  </mergeCells>
  <pageMargins left="0.70866141732283505" right="0.70866141732283505" top="0.74803149606299202" bottom="0.74803149606299202" header="0" footer="0"/>
  <pageSetup paperSize="9" scale="6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00"/>
  <sheetViews>
    <sheetView workbookViewId="0"/>
  </sheetViews>
  <sheetFormatPr defaultColWidth="12.59765625" defaultRowHeight="15" customHeight="1" x14ac:dyDescent="0.25"/>
  <cols>
    <col min="1" max="1" width="45.8984375" customWidth="1"/>
    <col min="2" max="5" width="7.8984375" customWidth="1"/>
    <col min="6" max="6" width="54.09765625" customWidth="1"/>
    <col min="7" max="26" width="7.8984375" customWidth="1"/>
  </cols>
  <sheetData>
    <row r="2" spans="1:7" x14ac:dyDescent="0.3">
      <c r="A2" s="11" t="s">
        <v>283</v>
      </c>
      <c r="B2" s="21">
        <f>3503+606+206+10410+4035</f>
        <v>18760</v>
      </c>
      <c r="C2" s="11">
        <v>108000</v>
      </c>
    </row>
    <row r="3" spans="1:7" x14ac:dyDescent="0.3">
      <c r="A3" s="177" t="s">
        <v>284</v>
      </c>
      <c r="B3" s="21">
        <f>8600+902+19997+61231+2000+1262+18450+610+15911+2675+1261</f>
        <v>132899</v>
      </c>
      <c r="C3" s="11">
        <v>274068</v>
      </c>
      <c r="F3" s="10"/>
      <c r="G3" s="48"/>
    </row>
    <row r="4" spans="1:7" x14ac:dyDescent="0.3">
      <c r="A4" s="178" t="s">
        <v>285</v>
      </c>
      <c r="B4" s="177">
        <f>4035+8905+8474+627+370+728+923+2156+2549+7469+668+2523+2250+1764+2670+250+2265+869+9155+3055</f>
        <v>61705</v>
      </c>
      <c r="C4" s="11">
        <v>120000</v>
      </c>
      <c r="F4" s="10"/>
      <c r="G4" s="48"/>
    </row>
    <row r="5" spans="1:7" x14ac:dyDescent="0.25">
      <c r="A5" s="10"/>
      <c r="B5" s="21"/>
      <c r="F5" s="49"/>
      <c r="G5" s="48"/>
    </row>
    <row r="6" spans="1:7" x14ac:dyDescent="0.25">
      <c r="A6" s="10"/>
      <c r="B6" s="48"/>
      <c r="F6" s="49"/>
      <c r="G6" s="48"/>
    </row>
    <row r="7" spans="1:7" x14ac:dyDescent="0.25">
      <c r="A7" s="49"/>
      <c r="B7" s="138"/>
      <c r="E7" s="21"/>
      <c r="F7" s="49"/>
      <c r="G7" s="48"/>
    </row>
    <row r="8" spans="1:7" x14ac:dyDescent="0.3">
      <c r="B8" s="138"/>
      <c r="E8" s="63"/>
      <c r="G8" s="179"/>
    </row>
    <row r="9" spans="1:7" x14ac:dyDescent="0.25">
      <c r="B9" s="138"/>
      <c r="E9" s="63"/>
    </row>
    <row r="10" spans="1:7" x14ac:dyDescent="0.25">
      <c r="B10" s="138"/>
    </row>
    <row r="11" spans="1:7" x14ac:dyDescent="0.25">
      <c r="B11" s="112"/>
    </row>
    <row r="12" spans="1:7" x14ac:dyDescent="0.25">
      <c r="B12" s="112"/>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2.59765625" defaultRowHeight="15" customHeight="1" x14ac:dyDescent="0.25"/>
  <cols>
    <col min="1" max="26" width="7.8984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d47036e-5547-4e0e-ba98-c0f4ebddc19e" xsi:nil="true"/>
    <lcf76f155ced4ddcb4097134ff3c332f xmlns="d568bbff-9d8a-47b9-88d5-01690cd28eb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F13D425EDC6B47BEA0F3E0B0DE7006" ma:contentTypeVersion="16" ma:contentTypeDescription="Create a new document." ma:contentTypeScope="" ma:versionID="96c6a63f496a27a2838dbc4d51bc3ef9">
  <xsd:schema xmlns:xsd="http://www.w3.org/2001/XMLSchema" xmlns:xs="http://www.w3.org/2001/XMLSchema" xmlns:p="http://schemas.microsoft.com/office/2006/metadata/properties" xmlns:ns2="d568bbff-9d8a-47b9-88d5-01690cd28eb6" xmlns:ns3="1d47036e-5547-4e0e-ba98-c0f4ebddc19e" targetNamespace="http://schemas.microsoft.com/office/2006/metadata/properties" ma:root="true" ma:fieldsID="17a8ba5b515440e64c6b1a74ccff647b" ns2:_="" ns3:_="">
    <xsd:import namespace="d568bbff-9d8a-47b9-88d5-01690cd28eb6"/>
    <xsd:import namespace="1d47036e-5547-4e0e-ba98-c0f4ebddc19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8bbff-9d8a-47b9-88d5-01690cd28e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2b61631-a6a5-4339-87e7-1ed82e1b2a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47036e-5547-4e0e-ba98-c0f4ebddc19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6fd64b3-7585-461f-b07a-c59cb69290e0}" ma:internalName="TaxCatchAll" ma:showField="CatchAllData" ma:web="1d47036e-5547-4e0e-ba98-c0f4ebddc1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DA5C02-FCB1-496F-BE4D-12E12BB1B7F0}">
  <ds:schemaRefs>
    <ds:schemaRef ds:uri="http://schemas.microsoft.com/sharepoint/v3/contenttype/forms"/>
  </ds:schemaRefs>
</ds:datastoreItem>
</file>

<file path=customXml/itemProps2.xml><?xml version="1.0" encoding="utf-8"?>
<ds:datastoreItem xmlns:ds="http://schemas.openxmlformats.org/officeDocument/2006/customXml" ds:itemID="{8549B8A7-9BDD-4CCF-ADD6-6686BA0F5B58}">
  <ds:schemaRefs>
    <ds:schemaRef ds:uri="http://schemas.microsoft.com/office/2006/metadata/properties"/>
    <ds:schemaRef ds:uri="http://schemas.microsoft.com/office/infopath/2007/PartnerControls"/>
    <ds:schemaRef ds:uri="1d47036e-5547-4e0e-ba98-c0f4ebddc19e"/>
    <ds:schemaRef ds:uri="d568bbff-9d8a-47b9-88d5-01690cd28eb6"/>
  </ds:schemaRefs>
</ds:datastoreItem>
</file>

<file path=customXml/itemProps3.xml><?xml version="1.0" encoding="utf-8"?>
<ds:datastoreItem xmlns:ds="http://schemas.openxmlformats.org/officeDocument/2006/customXml" ds:itemID="{ADC6257B-265B-40D5-9AA1-01AF6CB87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8bbff-9d8a-47b9-88d5-01690cd28eb6"/>
    <ds:schemaRef ds:uri="1d47036e-5547-4e0e-ba98-c0f4ebddc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Lesley</dc:creator>
  <cp:keywords/>
  <dc:description/>
  <cp:lastModifiedBy>Parish Clerk</cp:lastModifiedBy>
  <cp:revision/>
  <cp:lastPrinted>2024-01-29T11:49:06Z</cp:lastPrinted>
  <dcterms:created xsi:type="dcterms:W3CDTF">2013-01-10T10:34:00Z</dcterms:created>
  <dcterms:modified xsi:type="dcterms:W3CDTF">2024-05-01T09:51:30Z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1033-11.2.0.9085</vt:lpwstr>
  </property>
  <property fmtid="{D5CDD505-2E9C-101B-9397-08002B2CF9AE}" pid="3" name="ContentTypeId">
    <vt:lpwstr>0x01010046F13D425EDC6B47BEA0F3E0B0DE7006</vt:lpwstr>
  </property>
  <property fmtid="{D5CDD505-2E9C-101B-9397-08002B2CF9AE}" pid="4" name="MediaServiceImageTags">
    <vt:lpwstr/>
  </property>
</Properties>
</file>